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patachits\Desktop\Новая папка\ВОР\Окна, витражи\"/>
    </mc:Choice>
  </mc:AlternateContent>
  <xr:revisionPtr revIDLastSave="0" documentId="13_ncr:1_{3CE78E1F-4D5E-4578-97F6-361BC22D0918}" xr6:coauthVersionLast="47" xr6:coauthVersionMax="47" xr10:uidLastSave="{00000000-0000-0000-0000-000000000000}"/>
  <bookViews>
    <workbookView xWindow="-28920" yWindow="-120" windowWidth="29040" windowHeight="15840" tabRatio="500" activeTab="1" xr2:uid="{00000000-000D-0000-FFFF-FFFF00000000}"/>
  </bookViews>
  <sheets>
    <sheet name="ВОР Корпус 9 окна-витражи" sheetId="8" r:id="rId1"/>
    <sheet name="ВОР Корпус 15 окна-витражи" sheetId="9" r:id="rId2"/>
  </sheets>
  <definedNames>
    <definedName name="_xlnm.Print_Area" localSheetId="0">'ВОР Корпус 9 окна-витражи'!$A$1:$S$117</definedName>
  </definedNames>
  <calcPr calcId="191028" fullPrecision="0"/>
  <customWorkbookViews>
    <customWorkbookView name="Юсин Роман Витальевич - Личное представление" guid="{2488DEE7-8BB9-4776-95F6-7A8C1FC8D04D}" mergeInterval="0" personalView="1" maximized="1" xWindow="-8" yWindow="-8" windowWidth="1936" windowHeight="1056" tabRatio="500" activeSheetId="1"/>
    <customWorkbookView name="Савочкин Игорь Алексеевич - Личное представление" guid="{13EF18DF-0FF1-40F6-BE47-8A19F311E507}" mergeInterval="0" personalView="1" maximized="1" xWindow="-8" yWindow="-8" windowWidth="1936" windowHeight="1048" tabRatio="500" activeSheetId="1"/>
    <customWorkbookView name="Торова Татьяна Александровна - Личное представление" guid="{87E4F33A-198B-4228-A3EB-099730B3F5BA}" mergeInterval="0" personalView="1" maximized="1" xWindow="-8" yWindow="-8" windowWidth="1936" windowHeight="1048" tabRatio="50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9" l="1"/>
  <c r="K17" i="9"/>
  <c r="K83" i="9" s="1"/>
  <c r="I17" i="9"/>
  <c r="I81" i="9" s="1"/>
  <c r="J82" i="9"/>
  <c r="J17" i="8"/>
  <c r="J87" i="8" s="1"/>
  <c r="K17" i="8"/>
  <c r="K88" i="8" s="1"/>
  <c r="I17" i="8"/>
  <c r="I86" i="8" s="1"/>
  <c r="Q84" i="8" l="1"/>
  <c r="R84" i="8"/>
  <c r="R82" i="8" l="1"/>
  <c r="Q82" i="8"/>
  <c r="P82" i="8"/>
  <c r="S82" i="8" s="1"/>
  <c r="O82" i="8"/>
  <c r="O81" i="8"/>
  <c r="H81" i="8"/>
  <c r="R81" i="8" s="1"/>
  <c r="R77" i="9"/>
  <c r="Q77" i="9"/>
  <c r="P77" i="9"/>
  <c r="S77" i="9" s="1"/>
  <c r="O77" i="9"/>
  <c r="O76" i="9"/>
  <c r="H76" i="9"/>
  <c r="Q76" i="9" s="1"/>
  <c r="H19" i="9"/>
  <c r="R64" i="9"/>
  <c r="Q64" i="9"/>
  <c r="P64" i="9"/>
  <c r="O64" i="9"/>
  <c r="Q81" i="8" l="1"/>
  <c r="P81" i="8"/>
  <c r="P76" i="9"/>
  <c r="R76" i="9"/>
  <c r="S64" i="9"/>
  <c r="S81" i="8" l="1"/>
  <c r="S76" i="9"/>
  <c r="R57" i="9"/>
  <c r="Q57" i="9"/>
  <c r="P57" i="9"/>
  <c r="O57" i="9"/>
  <c r="R56" i="9"/>
  <c r="Q56" i="9"/>
  <c r="P56" i="9"/>
  <c r="O56" i="9"/>
  <c r="R51" i="9"/>
  <c r="Q51" i="9"/>
  <c r="P51" i="9"/>
  <c r="O51" i="9"/>
  <c r="R50" i="9"/>
  <c r="Q50" i="9"/>
  <c r="P50" i="9"/>
  <c r="O50" i="9"/>
  <c r="R49" i="9"/>
  <c r="Q49" i="9"/>
  <c r="P49" i="9"/>
  <c r="O49" i="9"/>
  <c r="R48" i="9"/>
  <c r="Q48" i="9"/>
  <c r="P48" i="9"/>
  <c r="O48" i="9"/>
  <c r="R54" i="9"/>
  <c r="Q54" i="9"/>
  <c r="P54" i="9"/>
  <c r="O54" i="9"/>
  <c r="R53" i="9"/>
  <c r="Q53" i="9"/>
  <c r="P53" i="9"/>
  <c r="O53" i="9"/>
  <c r="R52" i="9"/>
  <c r="Q52" i="9"/>
  <c r="P52" i="9"/>
  <c r="O52" i="9"/>
  <c r="R55" i="9"/>
  <c r="Q55" i="9"/>
  <c r="P55" i="9"/>
  <c r="O55" i="9"/>
  <c r="R47" i="9"/>
  <c r="Q47" i="9"/>
  <c r="P47" i="9"/>
  <c r="O47" i="9"/>
  <c r="S79" i="9"/>
  <c r="S80" i="9" s="1"/>
  <c r="Q79" i="9"/>
  <c r="P79" i="9"/>
  <c r="R74" i="9"/>
  <c r="Q74" i="9"/>
  <c r="P74" i="9"/>
  <c r="O74" i="9"/>
  <c r="R73" i="9"/>
  <c r="Q73" i="9"/>
  <c r="P73" i="9"/>
  <c r="O73" i="9"/>
  <c r="R72" i="9"/>
  <c r="Q72" i="9"/>
  <c r="P72" i="9"/>
  <c r="O72" i="9"/>
  <c r="R71" i="9"/>
  <c r="Q71" i="9"/>
  <c r="P71" i="9"/>
  <c r="O71" i="9"/>
  <c r="R70" i="9"/>
  <c r="Q70" i="9"/>
  <c r="P70" i="9"/>
  <c r="O70" i="9"/>
  <c r="R69" i="9"/>
  <c r="Q69" i="9"/>
  <c r="P69" i="9"/>
  <c r="O69" i="9"/>
  <c r="R68" i="9"/>
  <c r="Q68" i="9"/>
  <c r="P68" i="9"/>
  <c r="O68" i="9"/>
  <c r="R67" i="9"/>
  <c r="Q67" i="9"/>
  <c r="P67" i="9"/>
  <c r="O67" i="9"/>
  <c r="O66" i="9"/>
  <c r="H66" i="9"/>
  <c r="P66" i="9" s="1"/>
  <c r="R63" i="9"/>
  <c r="Q63" i="9"/>
  <c r="P63" i="9"/>
  <c r="O63" i="9"/>
  <c r="R62" i="9"/>
  <c r="Q62" i="9"/>
  <c r="P62" i="9"/>
  <c r="O62" i="9"/>
  <c r="R61" i="9"/>
  <c r="Q61" i="9"/>
  <c r="P61" i="9"/>
  <c r="O61" i="9"/>
  <c r="O60" i="9"/>
  <c r="R58" i="9"/>
  <c r="Q58" i="9"/>
  <c r="P58" i="9"/>
  <c r="O58" i="9"/>
  <c r="R46" i="9"/>
  <c r="Q46" i="9"/>
  <c r="P46" i="9"/>
  <c r="O46" i="9"/>
  <c r="R45" i="9"/>
  <c r="Q45" i="9"/>
  <c r="P45" i="9"/>
  <c r="O45" i="9"/>
  <c r="R44" i="9"/>
  <c r="Q44" i="9"/>
  <c r="P44" i="9"/>
  <c r="O44" i="9"/>
  <c r="R43" i="9"/>
  <c r="Q43" i="9"/>
  <c r="P43" i="9"/>
  <c r="O43" i="9"/>
  <c r="R42" i="9"/>
  <c r="Q42" i="9"/>
  <c r="P42" i="9"/>
  <c r="O42" i="9"/>
  <c r="R41" i="9"/>
  <c r="Q41" i="9"/>
  <c r="P41" i="9"/>
  <c r="O41" i="9"/>
  <c r="R40" i="9"/>
  <c r="Q40" i="9"/>
  <c r="P40" i="9"/>
  <c r="O40" i="9"/>
  <c r="R39" i="9"/>
  <c r="Q39" i="9"/>
  <c r="P39" i="9"/>
  <c r="O39" i="9"/>
  <c r="R38" i="9"/>
  <c r="Q38" i="9"/>
  <c r="P38" i="9"/>
  <c r="O38" i="9"/>
  <c r="R37" i="9"/>
  <c r="Q37" i="9"/>
  <c r="P37" i="9"/>
  <c r="O37" i="9"/>
  <c r="R36" i="9"/>
  <c r="Q36" i="9"/>
  <c r="P36" i="9"/>
  <c r="O36" i="9"/>
  <c r="O35" i="9"/>
  <c r="H35" i="9"/>
  <c r="R35" i="9" s="1"/>
  <c r="R33" i="9"/>
  <c r="Q33" i="9"/>
  <c r="P33" i="9"/>
  <c r="O33" i="9"/>
  <c r="R32" i="9"/>
  <c r="Q32" i="9"/>
  <c r="P32" i="9"/>
  <c r="O32" i="9"/>
  <c r="R31" i="9"/>
  <c r="Q31" i="9"/>
  <c r="P31" i="9"/>
  <c r="O31" i="9"/>
  <c r="R30" i="9"/>
  <c r="Q30" i="9"/>
  <c r="P30" i="9"/>
  <c r="O30" i="9"/>
  <c r="R29" i="9"/>
  <c r="Q29" i="9"/>
  <c r="P29" i="9"/>
  <c r="O29" i="9"/>
  <c r="R28" i="9"/>
  <c r="Q28" i="9"/>
  <c r="P28" i="9"/>
  <c r="O28" i="9"/>
  <c r="R27" i="9"/>
  <c r="Q27" i="9"/>
  <c r="P27" i="9"/>
  <c r="O27" i="9"/>
  <c r="R26" i="9"/>
  <c r="Q26" i="9"/>
  <c r="P26" i="9"/>
  <c r="O26" i="9"/>
  <c r="R25" i="9"/>
  <c r="Q25" i="9"/>
  <c r="P25" i="9"/>
  <c r="O25" i="9"/>
  <c r="R24" i="9"/>
  <c r="Q24" i="9"/>
  <c r="P24" i="9"/>
  <c r="O24" i="9"/>
  <c r="R23" i="9"/>
  <c r="Q23" i="9"/>
  <c r="P23" i="9"/>
  <c r="O23" i="9"/>
  <c r="R22" i="9"/>
  <c r="Q22" i="9"/>
  <c r="P22" i="9"/>
  <c r="O22" i="9"/>
  <c r="R21" i="9"/>
  <c r="Q21" i="9"/>
  <c r="P21" i="9"/>
  <c r="O21" i="9"/>
  <c r="R20" i="9"/>
  <c r="Q20" i="9"/>
  <c r="P20" i="9"/>
  <c r="O20" i="9"/>
  <c r="O19" i="9"/>
  <c r="R19" i="9"/>
  <c r="B16" i="9"/>
  <c r="C16" i="9" s="1"/>
  <c r="D16" i="9" s="1"/>
  <c r="H16" i="9" s="1"/>
  <c r="I16" i="9" s="1"/>
  <c r="J16" i="9" s="1"/>
  <c r="K16" i="9" s="1"/>
  <c r="L16" i="9" s="1"/>
  <c r="M16" i="9" s="1"/>
  <c r="N16" i="9" s="1"/>
  <c r="O16" i="9" s="1"/>
  <c r="P16" i="9" s="1"/>
  <c r="Q16" i="9" s="1"/>
  <c r="R16" i="9" s="1"/>
  <c r="S16" i="9" s="1"/>
  <c r="R66" i="8"/>
  <c r="Q66" i="8"/>
  <c r="P66" i="8"/>
  <c r="O66" i="8"/>
  <c r="H69" i="8"/>
  <c r="R69" i="8" s="1"/>
  <c r="H65" i="8"/>
  <c r="Q65" i="8" s="1"/>
  <c r="H50" i="8"/>
  <c r="R50" i="8" s="1"/>
  <c r="R55" i="8"/>
  <c r="Q55" i="8"/>
  <c r="P55" i="8"/>
  <c r="O55" i="8"/>
  <c r="R54" i="8"/>
  <c r="Q54" i="8"/>
  <c r="P54" i="8"/>
  <c r="O54" i="8"/>
  <c r="R53" i="8"/>
  <c r="Q53" i="8"/>
  <c r="P53" i="8"/>
  <c r="O53" i="8"/>
  <c r="R52" i="8"/>
  <c r="Q52" i="8"/>
  <c r="P52" i="8"/>
  <c r="O52" i="8"/>
  <c r="R51" i="8"/>
  <c r="Q51" i="8"/>
  <c r="P51" i="8"/>
  <c r="O51" i="8"/>
  <c r="R79" i="8"/>
  <c r="Q79" i="8"/>
  <c r="P79" i="8"/>
  <c r="O79" i="8"/>
  <c r="R78" i="8"/>
  <c r="Q78" i="8"/>
  <c r="P78" i="8"/>
  <c r="O78" i="8"/>
  <c r="R75" i="8"/>
  <c r="Q75" i="8"/>
  <c r="P75" i="8"/>
  <c r="O75" i="8"/>
  <c r="R74" i="8"/>
  <c r="Q74" i="8"/>
  <c r="P74" i="8"/>
  <c r="O74" i="8"/>
  <c r="R73" i="8"/>
  <c r="Q73" i="8"/>
  <c r="P73" i="8"/>
  <c r="O73" i="8"/>
  <c r="R72" i="8"/>
  <c r="Q72" i="8"/>
  <c r="P72" i="8"/>
  <c r="O72" i="8"/>
  <c r="R71" i="8"/>
  <c r="Q71" i="8"/>
  <c r="P71" i="8"/>
  <c r="O71" i="8"/>
  <c r="R70" i="8"/>
  <c r="Q70" i="8"/>
  <c r="P70" i="8"/>
  <c r="O70" i="8"/>
  <c r="O69" i="8"/>
  <c r="O65" i="8"/>
  <c r="R63" i="8"/>
  <c r="Q63" i="8"/>
  <c r="P63" i="8"/>
  <c r="O63" i="8"/>
  <c r="R62" i="8"/>
  <c r="Q62" i="8"/>
  <c r="P62" i="8"/>
  <c r="O62" i="8"/>
  <c r="R61" i="8"/>
  <c r="Q61" i="8"/>
  <c r="P61" i="8"/>
  <c r="O61" i="8"/>
  <c r="R60" i="8"/>
  <c r="Q60" i="8"/>
  <c r="P60" i="8"/>
  <c r="O60" i="8"/>
  <c r="R59" i="8"/>
  <c r="Q59" i="8"/>
  <c r="P59" i="8"/>
  <c r="O59" i="8"/>
  <c r="R58" i="8"/>
  <c r="Q58" i="8"/>
  <c r="P58" i="8"/>
  <c r="O58" i="8"/>
  <c r="R57" i="8"/>
  <c r="Q57" i="8"/>
  <c r="P57" i="8"/>
  <c r="O57" i="8"/>
  <c r="R56" i="8"/>
  <c r="Q56" i="8"/>
  <c r="P56" i="8"/>
  <c r="O56" i="8"/>
  <c r="R77" i="8"/>
  <c r="Q77" i="8"/>
  <c r="P77" i="8"/>
  <c r="O77" i="8"/>
  <c r="R76" i="8"/>
  <c r="Q76" i="8"/>
  <c r="P76" i="8"/>
  <c r="O76" i="8"/>
  <c r="R67" i="8"/>
  <c r="Q67" i="8"/>
  <c r="P67" i="8"/>
  <c r="O67" i="8"/>
  <c r="H19" i="8"/>
  <c r="P19" i="8" s="1"/>
  <c r="R29" i="8"/>
  <c r="Q29" i="8"/>
  <c r="P29" i="8"/>
  <c r="O29" i="8"/>
  <c r="R27" i="8"/>
  <c r="Q27" i="8"/>
  <c r="P27" i="8"/>
  <c r="O27" i="8"/>
  <c r="R26" i="8"/>
  <c r="Q26" i="8"/>
  <c r="P26" i="8"/>
  <c r="O26" i="8"/>
  <c r="R25" i="8"/>
  <c r="Q25" i="8"/>
  <c r="P25" i="8"/>
  <c r="O25" i="8"/>
  <c r="R24" i="8"/>
  <c r="Q24" i="8"/>
  <c r="P24" i="8"/>
  <c r="O24" i="8"/>
  <c r="R22" i="8"/>
  <c r="Q22" i="8"/>
  <c r="P22" i="8"/>
  <c r="O22" i="8"/>
  <c r="R21" i="8"/>
  <c r="Q21" i="8"/>
  <c r="P21" i="8"/>
  <c r="O21" i="8"/>
  <c r="R20" i="8"/>
  <c r="Q20" i="8"/>
  <c r="P20" i="8"/>
  <c r="O20" i="8"/>
  <c r="R46" i="8"/>
  <c r="Q46" i="8"/>
  <c r="P46" i="8"/>
  <c r="O46" i="8"/>
  <c r="R45" i="8"/>
  <c r="Q45" i="8"/>
  <c r="P45" i="8"/>
  <c r="O45" i="8"/>
  <c r="R44" i="8"/>
  <c r="Q44" i="8"/>
  <c r="P44" i="8"/>
  <c r="O44" i="8"/>
  <c r="R43" i="8"/>
  <c r="Q43" i="8"/>
  <c r="P43" i="8"/>
  <c r="O43" i="8"/>
  <c r="R42" i="8"/>
  <c r="Q42" i="8"/>
  <c r="P42" i="8"/>
  <c r="O42" i="8"/>
  <c r="R38" i="8"/>
  <c r="Q38" i="8"/>
  <c r="P38" i="8"/>
  <c r="O38" i="8"/>
  <c r="R37" i="8"/>
  <c r="Q37" i="8"/>
  <c r="P37" i="8"/>
  <c r="O37" i="8"/>
  <c r="R36" i="8"/>
  <c r="Q36" i="8"/>
  <c r="P36" i="8"/>
  <c r="O36" i="8"/>
  <c r="R35" i="8"/>
  <c r="Q35" i="8"/>
  <c r="P35" i="8"/>
  <c r="O35" i="8"/>
  <c r="R34" i="8"/>
  <c r="Q34" i="8"/>
  <c r="P34" i="8"/>
  <c r="O34" i="8"/>
  <c r="R33" i="8"/>
  <c r="Q33" i="8"/>
  <c r="P33" i="8"/>
  <c r="O33" i="8"/>
  <c r="R32" i="8"/>
  <c r="Q32" i="8"/>
  <c r="P32" i="8"/>
  <c r="O32" i="8"/>
  <c r="R31" i="8"/>
  <c r="Q31" i="8"/>
  <c r="P31" i="8"/>
  <c r="O31" i="8"/>
  <c r="R47" i="8"/>
  <c r="Q47" i="8"/>
  <c r="P47" i="8"/>
  <c r="O47" i="8"/>
  <c r="R41" i="8"/>
  <c r="Q41" i="8"/>
  <c r="P41" i="8"/>
  <c r="O41" i="8"/>
  <c r="R40" i="8"/>
  <c r="Q40" i="8"/>
  <c r="P40" i="8"/>
  <c r="O40" i="8"/>
  <c r="R39" i="8"/>
  <c r="Q39" i="8"/>
  <c r="P39" i="8"/>
  <c r="O39" i="8"/>
  <c r="R23" i="8"/>
  <c r="Q23" i="8"/>
  <c r="P23" i="8"/>
  <c r="O23" i="8"/>
  <c r="R48" i="8"/>
  <c r="Q48" i="8"/>
  <c r="P48" i="8"/>
  <c r="O48" i="8"/>
  <c r="R28" i="8"/>
  <c r="Q28" i="8"/>
  <c r="P28" i="8"/>
  <c r="O28" i="8"/>
  <c r="P30" i="8"/>
  <c r="O30" i="8"/>
  <c r="O50" i="8"/>
  <c r="O19" i="8"/>
  <c r="H60" i="9" l="1"/>
  <c r="R60" i="9" s="1"/>
  <c r="S57" i="9"/>
  <c r="S49" i="9"/>
  <c r="S61" i="9"/>
  <c r="S56" i="9"/>
  <c r="S42" i="9"/>
  <c r="S48" i="9"/>
  <c r="S54" i="9"/>
  <c r="S51" i="9"/>
  <c r="S50" i="9"/>
  <c r="S52" i="9"/>
  <c r="S47" i="9"/>
  <c r="S53" i="9"/>
  <c r="S69" i="9"/>
  <c r="S55" i="9"/>
  <c r="S41" i="9"/>
  <c r="S62" i="9"/>
  <c r="S32" i="9"/>
  <c r="S33" i="9"/>
  <c r="S70" i="9"/>
  <c r="S73" i="9"/>
  <c r="S28" i="9"/>
  <c r="S68" i="9"/>
  <c r="S74" i="9"/>
  <c r="S38" i="9"/>
  <c r="Q66" i="9"/>
  <c r="S72" i="9"/>
  <c r="S22" i="9"/>
  <c r="S25" i="9"/>
  <c r="S31" i="9"/>
  <c r="S67" i="9"/>
  <c r="S36" i="9"/>
  <c r="S58" i="9"/>
  <c r="S71" i="9"/>
  <c r="S63" i="9"/>
  <c r="S21" i="9"/>
  <c r="S24" i="9"/>
  <c r="S27" i="9"/>
  <c r="S43" i="9"/>
  <c r="S30" i="9"/>
  <c r="S29" i="9"/>
  <c r="S26" i="9"/>
  <c r="S23" i="9"/>
  <c r="S20" i="9"/>
  <c r="S44" i="9"/>
  <c r="S39" i="9"/>
  <c r="S45" i="9"/>
  <c r="S37" i="9"/>
  <c r="S40" i="9"/>
  <c r="S46" i="9"/>
  <c r="R66" i="9"/>
  <c r="P35" i="9"/>
  <c r="Q35" i="9"/>
  <c r="P19" i="9"/>
  <c r="Q19" i="9"/>
  <c r="S66" i="8"/>
  <c r="H17" i="8"/>
  <c r="P69" i="8"/>
  <c r="Q69" i="8"/>
  <c r="R65" i="8"/>
  <c r="P65" i="8"/>
  <c r="S55" i="8"/>
  <c r="S54" i="8"/>
  <c r="S53" i="8"/>
  <c r="S52" i="8"/>
  <c r="S51" i="8"/>
  <c r="Q50" i="8"/>
  <c r="S71" i="8"/>
  <c r="P50" i="8"/>
  <c r="S70" i="8"/>
  <c r="S73" i="8"/>
  <c r="S78" i="8"/>
  <c r="S74" i="8"/>
  <c r="S79" i="8"/>
  <c r="S72" i="8"/>
  <c r="S75" i="8"/>
  <c r="S77" i="8"/>
  <c r="S76" i="8"/>
  <c r="S57" i="8"/>
  <c r="S67" i="8"/>
  <c r="S56" i="8"/>
  <c r="S59" i="8"/>
  <c r="S62" i="8"/>
  <c r="S63" i="8"/>
  <c r="S61" i="8"/>
  <c r="S60" i="8"/>
  <c r="S58" i="8"/>
  <c r="S26" i="8"/>
  <c r="S24" i="8"/>
  <c r="S27" i="8"/>
  <c r="R19" i="8"/>
  <c r="Q19" i="8"/>
  <c r="S29" i="8"/>
  <c r="S47" i="8"/>
  <c r="S42" i="8"/>
  <c r="S45" i="8"/>
  <c r="S21" i="8"/>
  <c r="S25" i="8"/>
  <c r="S20" i="8"/>
  <c r="S22" i="8"/>
  <c r="S43" i="8"/>
  <c r="S46" i="8"/>
  <c r="S44" i="8"/>
  <c r="S31" i="8"/>
  <c r="S37" i="8"/>
  <c r="S39" i="8"/>
  <c r="S35" i="8"/>
  <c r="S33" i="8"/>
  <c r="S36" i="8"/>
  <c r="S34" i="8"/>
  <c r="S32" i="8"/>
  <c r="S38" i="8"/>
  <c r="S48" i="8"/>
  <c r="S40" i="8"/>
  <c r="S41" i="8"/>
  <c r="S23" i="8"/>
  <c r="S28" i="8"/>
  <c r="R30" i="8"/>
  <c r="Q30" i="8"/>
  <c r="H17" i="9" l="1"/>
  <c r="Q60" i="9"/>
  <c r="S60" i="9" s="1"/>
  <c r="P60" i="9"/>
  <c r="S66" i="9"/>
  <c r="S19" i="9"/>
  <c r="S35" i="9"/>
  <c r="S65" i="8"/>
  <c r="S69" i="8"/>
  <c r="S50" i="8"/>
  <c r="S19" i="8"/>
  <c r="S30" i="8"/>
  <c r="B16" i="8" l="1"/>
  <c r="C16" i="8" s="1"/>
  <c r="D16" i="8" s="1"/>
  <c r="F16" i="8" s="1"/>
  <c r="G16" i="8" s="1"/>
  <c r="H16" i="8" s="1"/>
  <c r="I16" i="8" s="1"/>
  <c r="J16" i="8" s="1"/>
  <c r="K16" i="8" s="1"/>
  <c r="L16" i="8" s="1"/>
  <c r="M16" i="8" s="1"/>
  <c r="N16" i="8" s="1"/>
  <c r="O16" i="8" s="1"/>
  <c r="P16" i="8" s="1"/>
  <c r="Q16" i="8" s="1"/>
  <c r="R16" i="8" s="1"/>
  <c r="S16" i="8" s="1"/>
  <c r="P84" i="8" l="1"/>
  <c r="S84" i="8" l="1"/>
  <c r="S85" i="8" s="1"/>
</calcChain>
</file>

<file path=xl/sharedStrings.xml><?xml version="1.0" encoding="utf-8"?>
<sst xmlns="http://schemas.openxmlformats.org/spreadsheetml/2006/main" count="495" uniqueCount="242">
  <si>
    <t>Приложение № к Положению о закупках</t>
  </si>
  <si>
    <t>Объект:  «Комплексная жилая застройка с объектами социальной инженерной инфраструктуры. 1 очередь строительства», планируемая к строительству на земельном участке с кадастровым номером 50:11:0030102:3749 расположенном по адресу: Московская область, городской округ Красногорск, вблизи п. Нахабино. Корпус №9</t>
  </si>
  <si>
    <t>Единая форма Коммерческого предложения</t>
  </si>
  <si>
    <t>Наименование контрагента</t>
  </si>
  <si>
    <t>Ячейки, выделенные данным цветом - обязательны к заполнению</t>
  </si>
  <si>
    <t>ИНН</t>
  </si>
  <si>
    <t>Ячейки, выделенные данным цветом - номинируемые позиции</t>
  </si>
  <si>
    <t>Адрес (юр., факт.)</t>
  </si>
  <si>
    <t>ФИО Руководителя</t>
  </si>
  <si>
    <t>Контактное лицо (ФИО, должность, моб. телефон, почта)</t>
  </si>
  <si>
    <t>Телефон компании</t>
  </si>
  <si>
    <t>Электронный адрес компании</t>
  </si>
  <si>
    <t>Сайт компании</t>
  </si>
  <si>
    <t>№ 
п/п</t>
  </si>
  <si>
    <t>Классификатор ГП</t>
  </si>
  <si>
    <t>Классификатор Бюджет</t>
  </si>
  <si>
    <t>Общее
кол-во</t>
  </si>
  <si>
    <t>Лот 1</t>
  </si>
  <si>
    <t>Лот 2</t>
  </si>
  <si>
    <t>Цена за ед. изм.изм., руб. 
в т.ч. НДС</t>
  </si>
  <si>
    <t>Стоимость всего, руб.,
 в т.ч. НДС</t>
  </si>
  <si>
    <t>Материалы</t>
  </si>
  <si>
    <t>Работы</t>
  </si>
  <si>
    <t>Накладные расходы</t>
  </si>
  <si>
    <t>Всего</t>
  </si>
  <si>
    <t>1</t>
  </si>
  <si>
    <t>м2</t>
  </si>
  <si>
    <t>60</t>
  </si>
  <si>
    <t>в том числе по Лоту 1</t>
  </si>
  <si>
    <t>в том числе по Лоту 2</t>
  </si>
  <si>
    <t>в том числе по Лоту …</t>
  </si>
  <si>
    <t>ПРИМЕЧАНИЯ:</t>
  </si>
  <si>
    <t>1.  В единичных расценках учтена последовательность операций и трудозатраты по устройству работ. Цена на МТР должна формироваться в соответствии с п. 4.22- 4.70 МДС 81-35.2004 в том числе, учитывает:
- отпускную цену МТР, оборудования и инвентаря поставщика с учетом нормы расхода,
- транспортные расходы по доставке МТР, оборудования и инвентаря на приобъектный склад,
- заготовительно-складские расходы, в том числе, затраты на выполнение погрузо-разгрузочных работ.
В цену на МТР не включаются накладные расходы, сметная прибыль!
Расценка на СМР/ПНР должна формироваться в соответствии с МДС 81-35.2004 в том числе, учитывает:
- заработную плату рабочих,
- затраты на перемещение МТР, оборудования и инвентаря от приобъектного склада до места производства работ,
- затраты на эксплуатацию строительных машин и механизмов,
- затраты устройство временных зданий и сооружений,
- затраты, связанные с зимним удорожанием работ,
-затраты на компенсацию энергоресурсов Заказчику,
- накладные расходы, в том числе сверхнормативный расход материала,
- сметную прибыль.</t>
  </si>
  <si>
    <t>2. Коммерческое предложение включает все мероприятия, связанные с производством работ в зимний период.</t>
  </si>
  <si>
    <t>3. Все виды работ, оборудование, затраты необходимые для выполнения такелажных и монтажных работ, а так же горизонтальная и вертикальной транспортировка материалов и оборудования по стройплощадке и около нее к месту проведения СМР следует включить в единичные расценки.</t>
  </si>
  <si>
    <t>4. В стоимости материалов должны быть учтены затраты на приобретение, транспортные расходы (доставка до приобъектного склада), стоимость тары, складские, заготовительные расходы, стоимость погрузо-разгрузочных работ. Все материалы и элементы крепления применяются в соответствии с техническими регламентами, инструкциями производителя, ГОСТ, СНиП, СП и включены в коммерческое предложение.</t>
  </si>
  <si>
    <t>5.  Все инструменты, оборудование и защитные устройства, необходимые для выполнения монтажных работ в соответствие с техническими регламентами и инструкциями производителя, а так же в соответствии с Правилами пожарной безопасности и Безопасности труда в строительстве, в расчете на единицу измерения, включить в коммерческое предложение.</t>
  </si>
  <si>
    <t>6.  В случае обнаружения не соответствия в проектном решении, или в техническом регламенте, или в инструкциях производителя требований ГОСТ и СНиП предъявленных к конструкциям или материалам, их необходимо согласовать с заказчиком и в подсчете объемов учесть правильное решение.</t>
  </si>
  <si>
    <t>7.  Перерасход материалов и расход при монтаже, в т.ч. запас, некратные места, трудновосполнимые потери должны быть включены в единичные расценки и НЕ оплачиваются отдельно.</t>
  </si>
  <si>
    <t xml:space="preserve">8.  Подрядчик несет полную ответственность за сохранность выполненных работ и использованных материалов другими участниками строительства, в случае повреждения. Применение защитных укрытий, настилов, ограждений, улавливателей от падения должно быть включено в расценку коммерческого предложения.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</si>
  <si>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9. Разработка технологической документации (ППР, технологических карт), включая согласование в соответствующих организациях, обязательна при производстве работ на стройплощадке и включена в стоимость работ.</t>
  </si>
  <si>
    <t>10. Работы по необходимым испытаниям,  включены в единичные цены Предложения, учтены и отдельно оплачиваться не будут.</t>
  </si>
  <si>
    <t>11. Подрядчик своими силами и за свой счёт выполняет все мероприятия по мобилизации/демобилизации, в т. ч. доставка необходимого количества мобильных зданий на стройплощадку, разгрузка, монтаж, организация энергоснабжения и освещения непосредственно рабочих мест от точек подключения, предоставляемых Заказчиком и проч. Данные работы должны быть включены в единичные цены Предложения, учтены и отдельно оплачиваться не будут.</t>
  </si>
  <si>
    <t>12. В стоимость входит геодезическое сопровождение  и исполнительная документация. До начала работ Субподрядчик обязан произвести натурный обмер, ознакомиться с условиями стройплощадки и, при необходимости,  выполнить исполнительную геодезическую съёмку. Подрядчик за свой счёт выполняет все необходимые геодезические работы до и во время выполнения всего комплекса работ, в т.ч. разметочные работы, исполнительные съёмки, фотофиксации и прочее, а также оформляет исполнительную документацию в полном объёме согласно действующих норм (в т.ч. ведёт журналы соответствующих видов работ). Данные работы должны быть включены в единичные цены Предложения, учтены и отдельно оплачиваться не будут.</t>
  </si>
  <si>
    <t>ДОГОВОРНЫЕ УСЛОВИЯ</t>
  </si>
  <si>
    <t>Общий срок выполнения работ , календарных дней</t>
  </si>
  <si>
    <t>Необходимое авансирование, руб.:</t>
  </si>
  <si>
    <t xml:space="preserve"> - аванс на мобилизацию:</t>
  </si>
  <si>
    <t xml:space="preserve"> - аванс на материалы:</t>
  </si>
  <si>
    <t>Срок возврата 5% гарантийного удержания</t>
  </si>
  <si>
    <t>12 месяцев с даты подписания последней КС</t>
  </si>
  <si>
    <t>Готовность выхода на строительную площадку по гарантийному письму</t>
  </si>
  <si>
    <t>да/нет (выбрать нужное)</t>
  </si>
  <si>
    <t>Гарантийный срок , мес</t>
  </si>
  <si>
    <t>СРО</t>
  </si>
  <si>
    <t>№ _______________ от __________ г.</t>
  </si>
  <si>
    <t>Согласие с типовой формой договора Заказчика</t>
  </si>
  <si>
    <t>Согласие на подписание договора электронной цифровой подписью</t>
  </si>
  <si>
    <t>* Для подачи коммерческого предложения к Единой форме КП необходимо приложить заполненную Анкету участника, учредительные документы, портфолио или референс-лист.</t>
  </si>
  <si>
    <t>Участник безоговорочно подтверждает, что он в полном объеме понял техническое, коммерческое и правовое содержание состава работ; выяснил все возможные неясности и вопросы с ответственными представителями Заказчика и учел их в своих ценах; посетил объект, ему ясны все вопросы связаные с доставкой/разгрузкой/вывозом материала, водоснобжения, электроснабжением, водоотведением и прочие вопросы прямо или косвенно влияющие на производстов работ. Участник подтверждает что он осмотрел место производство работ и не будет увеличивать единичные расценки данной ведомости объемов работ, т.е. обязуется выполнить весь комплекс работ указаный в данном перечне без изменения цены. Участник уполномочен и способен в полном объеме своевременно и с должным качеством выполнить заявленные  работы и располагает необходимыми ресурсами в отношении производственной организации, капиталовооруженности, менеджмента, персонала, оборудования и инструмента.</t>
  </si>
  <si>
    <t xml:space="preserve">Наименование работ </t>
  </si>
  <si>
    <t>Ед. изм</t>
  </si>
  <si>
    <t>Норма
расхода</t>
  </si>
  <si>
    <t>Лот 3</t>
  </si>
  <si>
    <t>шт.</t>
  </si>
  <si>
    <t>ИТОГО, руб. с  НДС</t>
  </si>
  <si>
    <t>В т.ч. НДС 22 %</t>
  </si>
  <si>
    <t>Наименование работ: Витраж/оконный блок. Корпус № 9</t>
  </si>
  <si>
    <t>Витраж/оконный блок РКС1-09-2024-К9-Р-АР3, лист 12</t>
  </si>
  <si>
    <t xml:space="preserve">Монтаж витражный/дверной блок, 1этажа </t>
  </si>
  <si>
    <t>Витражный блок двухстворчатый, с глухой створкой и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</si>
  <si>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r>
      <t xml:space="preserve">Витражный блок двухстворчатый, с глухой створкой и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                                                                                          </t>
    </r>
    <r>
      <rPr>
        <b/>
        <sz val="8"/>
        <color rgb="FF34343C"/>
        <rFont val="Times New Roman"/>
        <family val="1"/>
        <charset val="204"/>
      </rPr>
      <t xml:space="preserve">  </t>
    </r>
  </si>
  <si>
    <t>ВН-9.1 3400х1860</t>
  </si>
  <si>
    <t>Марка,
размеры</t>
  </si>
  <si>
    <t>ВН-9.2
3400х1860</t>
  </si>
  <si>
    <t>Витражный/дверной ГОСТ 30674-99</t>
  </si>
  <si>
    <t>ВН-10.1
3400х1160</t>
  </si>
  <si>
    <t>ВН-10.3
3400х1160</t>
  </si>
  <si>
    <t>ВН-10.4
3400х1160</t>
  </si>
  <si>
    <t>ВН-11.2
2580х1110</t>
  </si>
  <si>
    <t>Витражный блок двухстворчатый, составной,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</si>
  <si>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ВН-11.4
2580х1240</t>
  </si>
  <si>
    <t>Витражный оконный блок одностворчатый, с неоткрывающейся створкой,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</t>
  </si>
  <si>
    <t>ВН-11.5
2380х960</t>
  </si>
  <si>
    <t>ВН-11.6
2580х1240</t>
  </si>
  <si>
    <t>ВН-11.7
2580х1110</t>
  </si>
  <si>
    <t>ВН-11.8
2580х1240</t>
  </si>
  <si>
    <t>Витраж наружный глухой индивидуалный, двухстворчатый,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</si>
  <si>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ВН-12
2810х1860</t>
  </si>
  <si>
    <t>ВН-12.1
2810х1860</t>
  </si>
  <si>
    <t>Витражный блок, одностворчатый с открывающиейся створкой,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</si>
  <si>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ВН-13
2810х960</t>
  </si>
  <si>
    <t>Витражный блок двустворчатый, с открывающимися створками,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</si>
  <si>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ВН-14
2360х1860</t>
  </si>
  <si>
    <t>ВН-14.1
2360х1860</t>
  </si>
  <si>
    <t>Витражный блок одностворчатый, с открывающейся створкой,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</si>
  <si>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ВН-15
2380х960</t>
  </si>
  <si>
    <t>Витраж наружный индивидуалный, четырехстворчатый, с верхней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</si>
  <si>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ВН-16
2360х3340</t>
  </si>
  <si>
    <t>Витражный блок трехстворчатый, с глухой створкой и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</si>
  <si>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ВН-1
3390х2210</t>
  </si>
  <si>
    <t>ВН-2
3390х2310</t>
  </si>
  <si>
    <t>ВН-3.1
3390х2460</t>
  </si>
  <si>
    <t>ВН-3.2
3390х2460</t>
  </si>
  <si>
    <t>ВН-4
3390х2560</t>
  </si>
  <si>
    <t>ВН-5
3390х1560</t>
  </si>
  <si>
    <t>ВН-6.1
3390х1760</t>
  </si>
  <si>
    <t>ВН-6.2
3390х1760</t>
  </si>
  <si>
    <t>ВН-7.1
3390х1860</t>
  </si>
  <si>
    <t>ВН-7.2
3390х1860</t>
  </si>
  <si>
    <t>Витражный блок двухстворчатый, с глухой створкой и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 3560 3560 3560</t>
  </si>
  <si>
    <t>ВН-8
3400х1860</t>
  </si>
  <si>
    <t>Монтаж оконный блок, С1/С2/С3 - 2-8 этаж, С4/С5 - 2-6 этаж, С6 - 2-4 этаж</t>
  </si>
  <si>
    <t>Оконный блок с глухой створкой (открывание ключом только для обслуживания), индивидуальный, одностворчатое, в раме из усиленного трехкамерного ПВХ профиля. Заполнение в верхней части двухкамерным стеклопакетом 4М1-12-4М1-12-И4, стекла бесцветные; в нижней части – двухкамерным стеклопакетом с безопасным стеклом СМ4/P2A.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RAL 7022.</t>
  </si>
  <si>
    <t>ОК-6
2060х960</t>
  </si>
  <si>
    <t>ОК-7
2360х960</t>
  </si>
  <si>
    <t>ОК-8
2360х1860</t>
  </si>
  <si>
    <t>ОК-9
2060х1860</t>
  </si>
  <si>
    <t>ОК-10
2360х960</t>
  </si>
  <si>
    <t>ОК-11
2360х960</t>
  </si>
  <si>
    <t>Оконный блок индивидуальный, угловой, четырехстворчатый, с наличием глухой фрамуги в нижней части окна, в раме из алюминиевого профиля, усиленного.Заполнение двухкамерным стеклопакетом 4М1-12-4М1-12-И4 в верхней части, безопасным стеклом в составе двухкамерного стеклопакета - в нижней части, стекла бесцветные.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</si>
  <si>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ОКу-1
2360х3340</t>
  </si>
  <si>
    <t>Оконный блок с поворотно-откидным и поворотным открыванием индивидуальный, четырехстворчатый, с наличием глухих фрамуг в нижней части окна, из ПВХ профилей, усиленный. Заполнение в верхней части двухкамерным стеклопакетом 4М1-12-4М1-12-И4, стекла бесцветные; в нижней части - двухкамерным стеклопакетом с безопасным стеклом СМ4/P2A, стекла бесцветные.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</si>
  <si>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ОКу-2
2060х3340</t>
  </si>
  <si>
    <t>Балконный блок ГОСТ 30674-99</t>
  </si>
  <si>
    <t>Оконный блок с поворотно-откидным и поворотным открыванием индивидуальный, двухстворчатый, с наличием глухих фрамуг в нижней части окна, из ПВХ профилей, усиленный. Заполнение в верхней части двухкамерным стеклопакетом 4М1-12-4М1-12-И4, стекла бесцветные; в нижней части - двухкамерным стеклопакетом с безопасным стеклом СМ4/P2A, стекла бесцветные.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</si>
  <si>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Оконный блок с балконной дверью с поворотно-откидным открыванием, индивидуальный, двухстворчатый, в раме из трехкамерного ПВХ профиля, усиленного. Заполнение в верхней части двухкамерным стеклопакетом 4М1-12-4М1-12-И4, стекла бесцветные; в нижней части - двухкамерным стеклопакетом с безопасным стеклом СМ4/P2A, стекла бесцветные.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</si>
  <si>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ББ-2
2710х1860</t>
  </si>
  <si>
    <t>Витражный/дверной блок, С1/С2/С3 - 2-8 этаж, С4/С5 - 2-6 этаж, С6 - 2-4 этаж</t>
  </si>
  <si>
    <t>Дверной блок с поворотным открыванием. индивидуальный, одностворчатый, в раме из алюминиевого профиля, усиленного. Заполнение двухкамерным стеклопакетом с безопасным стеклом СМ4/P2A, стекла бесцветные.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</si>
  <si>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ВН-2.1
2160х960</t>
  </si>
  <si>
    <t>Витраж наружный глухой индивидуальный с дверью с поворотным открыванием, трёхстворчатый, в раме из алюминиевого профиля, усиленного. Заполнение двухкамерным стеклопакетом с безопасным стеклом СМ4/P2A, стекла бесцветные.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</si>
  <si>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ВН-3.3
2430х2360</t>
  </si>
  <si>
    <t>ВН-4.1
2430х2560</t>
  </si>
  <si>
    <t>ВН-5.1
2430х2760</t>
  </si>
  <si>
    <t>ВН-5.2
2430х2760</t>
  </si>
  <si>
    <t>Витраж наружный глухой индивидуальный, трёхстворчатый, в раме из алюминиевого профиля, усиленного. Заполнение двухкамерным стеклопакетом с безопасным стеклом СМ4/P2A, стекла бесцветные. Приведенное сопротивление теплопередаче не менее 0,65 м2 С°/Вт. Коэф. светопропускания не менее 0,56. Звукоизоляция не менее 31дБА. RAL 7022. Предусмотреть вентиляционный клапан.</t>
  </si>
  <si>
    <t>ВН-6
2430х2760</t>
  </si>
  <si>
    <t>ВН-7
2180х2360</t>
  </si>
  <si>
    <t>ВН-8.1
2230х1760</t>
  </si>
  <si>
    <t>Витраж наружный глухой индивидуальный с дверью с поворотным открыванием, двухстворчатый, в раме из алюминиевого профиля, усиленного. Заполнение двухкамерным стеклопакетом с безопасным стеклом СМ4/P2A, стекла бесцветные.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</si>
  <si>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ВН-9
2420х760</t>
  </si>
  <si>
    <t>ОК-1
2360х1860</t>
  </si>
  <si>
    <t>ОК-2
2060х1860</t>
  </si>
  <si>
    <t>Оконный блок ГОСТ 30674-99, ГОСТ 21519-2022, ГОСТ 30674-99</t>
  </si>
  <si>
    <t>ВН-1.1
2360х960</t>
  </si>
  <si>
    <t>Витражный/дверной блок ГОСТ 21519-2022, ГОСТ 21519-2003</t>
  </si>
  <si>
    <t>ОК-3
2360х1760</t>
  </si>
  <si>
    <t>Оконный блок с поворотно-откидным открыванием индивидуальный, одностворчатый, с наличием глухой фрамуги в нижней части окна, из ПВХ профилей, усиленный. Заполнение в верхней части двухкамерным стеклопакетом 4М1-12-4М1-12-И4, стекла бесцветные; в нижней части - двухкамерным стеклопакетом с безопасным стеклом СМ4/P2A, стекла бесцветные.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</t>
  </si>
  <si>
    <t>ОК-4
2360х960</t>
  </si>
  <si>
    <t xml:space="preserve">Оконный блок с поворотно-откидным открыванием индивидуальный, одностворчатый, с наличием глухой фрамуги в нижней части окна, из ПВХ профилей, усиленный. Заполнение в верхней части двухкамерным стеклопакетом 4М1-12-4М1-12-И4, стекла бесцветные; в нижней части - двухкамерным стеклопакетом с безопасным стеклом СМ4/P2A, стекла бесцветные.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31дБА. RAL 7022. Ручка с полимерным покрытием и замком безопасности. Предусмотреть вентиляционный клапан. Ведомость заполнения витражей 1 этажа Марка Обозначение Кол-во , шт. Высота проема, мм Ширина проема, мм Степень огнестойкости </t>
  </si>
  <si>
    <t>ОК-5
2060х690</t>
  </si>
  <si>
    <t>ББ-1
3010х1860</t>
  </si>
  <si>
    <t>Наименование работ: Витраж/оконный блок. Корпус № 15</t>
  </si>
  <si>
    <t>Объект:  «Комплексная жилая застройка с объектами социальной инженерной инфраструктуры. 1 очередь строительства», планируемая к строительству на земельном участке с кадастровым номером 50:11:00301023705 расположенном по адресу: Московская область, городской округ Красногорск, вблизи п. Нахабино. Корпус №15</t>
  </si>
  <si>
    <t>Витраж/оконный блок РКС1-09-2024-К15-Р-АР3, лист 12</t>
  </si>
  <si>
    <t>Монтаж оконный блок, С1/С2/С3 - 2-8 этаж, С4/С5 - 2-6 этаж, С6/С7 - 2-4 этаж</t>
  </si>
  <si>
    <t>Витражный/дверной блок, С1/С2/С3 - 2-8 этаж, С4/С5 - 2-6 этаж, С6/С7 - 2-4 этаж</t>
  </si>
  <si>
    <t>ВН-1</t>
  </si>
  <si>
    <t>ВН-1
3300х2250</t>
  </si>
  <si>
    <t>ВН-1л
3300х2250</t>
  </si>
  <si>
    <t>Витражный блок двухстворчатый, с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</si>
  <si>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Витражный блок двухстворчатый, с глухими створками и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</si>
  <si>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ВН-2
3300х1800</t>
  </si>
  <si>
    <t>ВН-2л
3300х1800</t>
  </si>
  <si>
    <t>ВН-3
3300х1900</t>
  </si>
  <si>
    <t>ВН-3л
3300х1900</t>
  </si>
  <si>
    <t>ВН-4
3300х2350</t>
  </si>
  <si>
    <t>Витражный блок трехстворчатый, с глухими створками и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</si>
  <si>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Витражный блок двухстворчатый, с двумя независимыми дверьми, разделенными противопожарной стойкой, правая дверь со стороны фасада EIW30, левая неоностойкая,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</si>
  <si>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ВН-5.1
2500х2500</t>
  </si>
  <si>
    <t>Витражный блок двухстворчатый, с двумя независимыми дверьми, разделенными противопожарной стойкой, Левая дверь состороны фасада EIW30, правая неогностойкая,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</si>
  <si>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ВН-5.3
2500х2500</t>
  </si>
  <si>
    <t>Витражный блок одностворчатый, с дверью,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</si>
  <si>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ВН-6
3300х1200</t>
  </si>
  <si>
    <t>Витражный блок одностворчатый, с дверью EIW30, с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</t>
  </si>
  <si>
    <t>ВН-6.1
3300х1200</t>
  </si>
  <si>
    <t>ВН-8
3300х1900</t>
  </si>
  <si>
    <t>ВН-6.1л
3300х1200</t>
  </si>
  <si>
    <t>ВН-8л
3300х1900</t>
  </si>
  <si>
    <t>Оконный блок с поворотно-откидным открыванием, индивидуальный, двухстворчатый, в раме из усиленного трехкамерного ПВХ профиля. Заполнение в верхней части двухкамерным стеклопакетом 4М1-12-4М1-12-И4, стекла бесцветные; в нижней части – двухкамерным стеклопакетом с безопасным стеклом СМ4/P2A.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</t>
  </si>
  <si>
    <t>ОК-1
2100х1900</t>
  </si>
  <si>
    <t>ОК-1.1
2400х1900</t>
  </si>
  <si>
    <t>Оконный блок с поворотно-откидным открыванием, индивидуальный, одностворчатый, в раме из усиленного трехкамерного ПВХ профиля. Заполнение в верхней части двухкамерным стеклопакетом 4М1-12-4М1-12-И4, стекла бесцветные; в нижней части – двухкамерным стеклопакетом с безопасным стеклом СМ4/P2A.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</t>
  </si>
  <si>
    <t>ОК-2
2100х1000</t>
  </si>
  <si>
    <t>ОК-2.1
2400х1000</t>
  </si>
  <si>
    <t>ОК-3
2100х800</t>
  </si>
  <si>
    <t>ОК-3.1
2400х800</t>
  </si>
  <si>
    <t>ОК-4
2100х1000</t>
  </si>
  <si>
    <t>ОК-4.1
2400х1000</t>
  </si>
  <si>
    <t>ОК-5
2100х1900</t>
  </si>
  <si>
    <t>ОК-5.1
2400х1900</t>
  </si>
  <si>
    <t>Витражный оконный блок одностворчатый, с открывающейся створкой,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</si>
  <si>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ОК-6
2400х940</t>
  </si>
  <si>
    <t>Витражный оконный блок двухстворчатый, с открывающимися створками,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</si>
  <si>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ОК-7
2850х1840</t>
  </si>
  <si>
    <t>Витражный оконный блок двухстворчатый, с глухой створкой,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</si>
  <si>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ОК-7.1
2850х1840</t>
  </si>
  <si>
    <t>ОК-8
2850х1240</t>
  </si>
  <si>
    <t>ОК-9
2400х740</t>
  </si>
  <si>
    <t>ОК-10
2400х1840</t>
  </si>
  <si>
    <t>Оконный блок с глухими (неоткрывающимися) створками, двухстворчатый,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</t>
  </si>
  <si>
    <t>ОК-10.1л
2400х1840</t>
  </si>
  <si>
    <t>ОК-10л
2400х1840</t>
  </si>
  <si>
    <t>ОК-11
2850х940</t>
  </si>
  <si>
    <t>ОК-12
2400х1335</t>
  </si>
  <si>
    <t>ОК-13
2850х740</t>
  </si>
  <si>
    <t>Оконный блок с поворотно-откидным открыванием, индивидуальный, в раме из усиленного трехкамерного ПВХ профиля. Заполнение в верхней части двухкамерным стеклопакетом 4М1-12-4М1-12-И4, стекла бесцветные; в нижней части – двухкамерным стеклопакетом с безопасным стеклом СМ4/P2A.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</t>
  </si>
  <si>
    <t>ОК-У-1
2100х3380</t>
  </si>
  <si>
    <t xml:space="preserve">Оконный блок угловой с поворотно-откидным открыванием, индивидуальный, в раме из усиленного алюминиевого профиля. Заполнение в верхней части двухкамерным стеклопакетом 4М1-12-4М1-12-И4, стекла бесцветные; в нижней части – двухкамерным стеклопакетом с безопасным стеклом СМ4/P2A.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 </t>
  </si>
  <si>
    <t>ОК-У-2
2400х3380</t>
  </si>
  <si>
    <t>Оконный блок с балконной дверью с поворотно-откидным открыванием, индивидуальный, в раме из усиленного трехкамерного ПВХ профиля. Заполнение в верхней части двухкамерным стеклопакетом 4М1-12-4М1-12-И4, стекла бесцветные; в нижней части – двухкамерным стеклопакетом с безопасным стеклом СМ4/P2A.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</t>
  </si>
  <si>
    <t>ББ-1.1л
3000х1900</t>
  </si>
  <si>
    <t>Оконный блок с балконной дверью с поворотно-откидным открыванием, индивидуальный, двухстворчатый, в раме из усиленного трехкамерного ПВХ профиля. Заполнение в верхней части двухкамерным стеклопакетом 4М1-12-4М1-12-И4, стекла бесцветные; в нижней части – двухкамерным стеклопакетом с безопасным стеклом СМ4/P2A. Горизонтальный импост (ригель) должен быть рассчитан на восприятие горизонтальной равномерно распределенной нагрузки не менее 0,5 кН/м.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</t>
  </si>
  <si>
    <t>ББ-1л
2700х1900</t>
  </si>
  <si>
    <t>ББ-2
2700х1900</t>
  </si>
  <si>
    <t>ББ-2.1
3000х1900</t>
  </si>
  <si>
    <t>Витражный блок двустворчатый, с глухими створками и дверью,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</t>
  </si>
  <si>
    <t>ВН-01
2400х1900</t>
  </si>
  <si>
    <t>ВН-01л
2400х1900</t>
  </si>
  <si>
    <t>Витражный блок одностворчатый, с глухими створками и дверью,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</t>
  </si>
  <si>
    <t>ВН-02л
2100х900</t>
  </si>
  <si>
    <t>ВН-03
2100х1800</t>
  </si>
  <si>
    <t>Витражный блок трехстворчатый, с глухими створками и дверью,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</t>
  </si>
  <si>
    <t>ВН-04
2400х2800</t>
  </si>
  <si>
    <t>ВН-04л
2400х2800</t>
  </si>
  <si>
    <t>Витражный блок трехстворчатый, с глухими створками,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Звукоизоляция не менее 31дБА (с учётом клапана). RAL 7022. Ручка с полимерным покрытием и замком безопасности. Предусмотреть вентиляционный клапан.</t>
  </si>
  <si>
    <t>ВН-05
2100х2400</t>
  </si>
  <si>
    <t>ВН-06л
2400х2450</t>
  </si>
  <si>
    <t>Разделительные перегородки эксплуатируемых террас</t>
  </si>
  <si>
    <t>Закаленное тонированное в массе стекло триплекс, изготовление в заводских условиях
RAL 5024,  Тонировка 50%</t>
  </si>
  <si>
    <t>Разделительные перегородки , С1/С2/С3 - 2-8 этаж, С4/С5 - 2-6 этаж, С6 - 2-4 этаж</t>
  </si>
  <si>
    <t>Разделительные перегородки эксплуатируемых террас РКС1-09-2024-К9-Р-АР3, лист 13</t>
  </si>
  <si>
    <r>
      <rPr>
        <b/>
        <sz val="14"/>
        <rFont val="Times New Roman"/>
        <family val="1"/>
        <charset val="204"/>
      </rPr>
      <t>Примечание:</t>
    </r>
    <r>
      <rPr>
        <b/>
        <sz val="8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>1. Все размеры перед изготовлением уточнить по месту; величину монтажного зазора уточнить по технологическим картам изготовителя.
2. Оконные, дверные и витражные блоки изготавливать после натурных обмеров проемов и согласования с Заказчиком с составлением детальной спецификации КМД.
3. Монтаж выполнять согласно узлам и техническим условиям фирмы-изготовителя;
4. В узлах расход большинства материалов не задан.
5. Подсистема НФС, системы крепления окон и часть профильных элементов уточняются по КМД/документации производителя.
6. Предусмотрен зажимной профиль к конструкциям террасы. В таблицу внесен именно объем, указанный в проектной спецификации; дополнительный расчет количества элементов не выполнялся.
7. В узлах примыкания (верхнее и нижнее) оконных и балконных блоков с внутренней стороны учесть стоимоть опорных пластин, крепежных изделий, пароизоляционной ленты, нащельника, водоизоляционной паропроницаемой ленты, герметика акрилового, клина пластиколвого с шагом 300мм.
8. Оконные блоки квартир в открываемой части предусматриваются с устройством москитных сеток.</t>
    </r>
  </si>
  <si>
    <r>
      <t xml:space="preserve">Оконный блок с глухими (неоткрывающимися) створками, индивидуальный, двухстворчатый, в раме из усиленного алюминиевого профиля, предел огнестойкости </t>
    </r>
    <r>
      <rPr>
        <b/>
        <sz val="8"/>
        <color theme="1"/>
        <rFont val="Times New Roman"/>
        <family val="1"/>
        <charset val="204"/>
      </rPr>
      <t>EI30</t>
    </r>
    <r>
      <rPr>
        <sz val="8"/>
        <color theme="1"/>
        <rFont val="Times New Roman"/>
        <family val="2"/>
        <charset val="204"/>
      </rPr>
      <t>, с заполнением двухкамерным стеклопакетом с многослойным огнестойким стеклом СМ4/P2A. Горизонтальный импост (ригель) должен быть рассчитан на восприятие горизонтальной равномерно распределенной нагрузки не менее 0,5 кН/м. RAL 7022.</t>
    </r>
  </si>
  <si>
    <r>
      <t xml:space="preserve">Оконный блок с глухими (неоткрывающимися) створками, индивидуальный, одностворчатый, в раме из усиленного алюминиевого профиля, предел огнестойкости </t>
    </r>
    <r>
      <rPr>
        <b/>
        <sz val="8"/>
        <color theme="1"/>
        <rFont val="Times New Roman"/>
        <family val="1"/>
        <charset val="204"/>
      </rPr>
      <t>EI30</t>
    </r>
    <r>
      <rPr>
        <sz val="8"/>
        <color theme="1"/>
        <rFont val="Times New Roman"/>
        <family val="2"/>
        <charset val="204"/>
      </rPr>
      <t>, с заполнением двухкамерным стеклопакетом с многослойным огнестойким стеклом СМ4/P2A. Горизонтальный импост (ригель) должен быть рассчитан на восприятие горизонтальной равномерно распределенной нагрузки не менее 0,5 кН/м. RAL 7022.</t>
    </r>
  </si>
  <si>
    <r>
      <t xml:space="preserve">Витражный блок одностворчатый,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СКУД. Cтепень огнестойкочти </t>
    </r>
    <r>
      <rPr>
        <b/>
        <sz val="8"/>
        <color rgb="FF34343C"/>
        <rFont val="Times New Roman"/>
        <family val="1"/>
        <charset val="204"/>
      </rPr>
      <t>EIW30</t>
    </r>
  </si>
  <si>
    <r>
      <t xml:space="preserve">Витражный блок одностворчатый,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СКУД/ Cтепень огнестойкочти </t>
    </r>
    <r>
      <rPr>
        <b/>
        <sz val="8"/>
        <color rgb="FF34343C"/>
        <rFont val="Times New Roman"/>
        <family val="1"/>
        <charset val="204"/>
      </rPr>
      <t>EIW30</t>
    </r>
  </si>
  <si>
    <r>
      <t xml:space="preserve">Витражный блок двухстворчатый, составной, с глухой створкой и дверью,индивидуальный,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СКУД. Степень огнестойкочти </t>
    </r>
    <r>
      <rPr>
        <b/>
        <sz val="8"/>
        <color rgb="FF34343C"/>
        <rFont val="Times New Roman"/>
        <family val="1"/>
        <charset val="204"/>
      </rPr>
      <t>E30</t>
    </r>
  </si>
  <si>
    <r>
      <t xml:space="preserve">Витражный блок одностворчатый, индивидуальный, в раме из усиленного алюминиевого профиля. С заполнением двухкамерным стеклопакетом с многослойным огнестойким стеклом СМ4/P2A. Коэф. светопропускания не менее 0,56. RAL 7022. Оснастить скрытым доводчиком с усилием не более 100 Н с задержкой автоматического закрывания не более 5 сек., ручкой. См. совместно с разделом СКУД. Огнестойкость </t>
    </r>
    <r>
      <rPr>
        <b/>
        <sz val="8"/>
        <color rgb="FF34343C"/>
        <rFont val="Times New Roman"/>
        <family val="1"/>
        <charset val="204"/>
      </rPr>
      <t>EIW30.</t>
    </r>
  </si>
  <si>
    <r>
      <t xml:space="preserve">Витраж наружный глухой индивидуалный, двухстворчатый,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Для окон квартир звукоизоляция не менее 31дБА (с учётом клапана). RAL 7022. Оснастить ручкой с полимерным покрытием, окна квартир - также оснастить замком безопасности. В окнах квартир предусмотреть вентиляционный клапан. Огнестойкость </t>
    </r>
    <r>
      <rPr>
        <b/>
        <sz val="8"/>
        <color rgb="FF34343C"/>
        <rFont val="Times New Roman"/>
        <family val="1"/>
        <charset val="204"/>
      </rPr>
      <t>E30</t>
    </r>
  </si>
  <si>
    <r>
      <t xml:space="preserve">Витраж наружный индивидуалный, двухстворчатый, с верхней фрамугой глухой, индивидуальный, в раме из усиленного алюминиевого профиля. Заполнение двухкамерным стеклопакетом с безопасным стеклом СМ4/P2A. Приведенное сопротивление теплопередаче не менее 0,65 м2 С°/Вт. Коэф. светопропускания не менее 0,56. RAL 7022. Огнестойкость </t>
    </r>
    <r>
      <rPr>
        <b/>
        <sz val="8"/>
        <color rgb="FF34343C"/>
        <rFont val="Times New Roman"/>
        <family val="1"/>
        <charset val="204"/>
      </rPr>
      <t>E30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</si>
</sst>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_-* #,##0.00\ _₽_-;\-* #,##0.00\ _₽_-;_-* &quot;-&quot;??\ _₽_-;_-@_-"/>
    <numFmt numFmtId="166" formatCode="#,##0.00\ _₽"/>
    <numFmt numFmtId="167" formatCode="[=0]&quot;₽&quot;;General"/>
  </numFmts>
  <fonts count="35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b/>
      <sz val="8"/>
      <color rgb="FF34343C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rgb="FF34343C"/>
      <name val="Times New Roman"/>
      <family val="1"/>
      <charset val="204"/>
    </font>
    <font>
      <sz val="8"/>
      <color theme="1"/>
      <name val="Times New Roman"/>
      <family val="2"/>
      <charset val="204"/>
    </font>
    <font>
      <b/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9">
    <xf numFmtId="0" fontId="0" fillId="0" borderId="0"/>
    <xf numFmtId="0" fontId="12" fillId="0" borderId="0"/>
    <xf numFmtId="0" fontId="13" fillId="0" borderId="0"/>
    <xf numFmtId="0" fontId="7" fillId="0" borderId="0"/>
    <xf numFmtId="0" fontId="6" fillId="0" borderId="0"/>
    <xf numFmtId="43" fontId="16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0" fontId="13" fillId="0" borderId="0"/>
    <xf numFmtId="0" fontId="12" fillId="0" borderId="0"/>
    <xf numFmtId="0" fontId="3" fillId="0" borderId="0"/>
    <xf numFmtId="0" fontId="2" fillId="0" borderId="0"/>
    <xf numFmtId="0" fontId="26" fillId="0" borderId="0"/>
    <xf numFmtId="0" fontId="28" fillId="0" borderId="0"/>
    <xf numFmtId="0" fontId="1" fillId="0" borderId="0"/>
    <xf numFmtId="0" fontId="1" fillId="0" borderId="0"/>
  </cellStyleXfs>
  <cellXfs count="170">
    <xf numFmtId="0" fontId="0" fillId="0" borderId="0" xfId="0"/>
    <xf numFmtId="49" fontId="9" fillId="0" borderId="0" xfId="0" applyNumberFormat="1" applyFont="1" applyAlignment="1">
      <alignment horizontal="center" wrapText="1"/>
    </xf>
    <xf numFmtId="4" fontId="9" fillId="0" borderId="0" xfId="0" applyNumberFormat="1" applyFont="1" applyAlignment="1">
      <alignment horizontal="center" wrapText="1"/>
    </xf>
    <xf numFmtId="49" fontId="18" fillId="0" borderId="0" xfId="6" applyNumberFormat="1" applyFont="1"/>
    <xf numFmtId="0" fontId="19" fillId="0" borderId="0" xfId="0" applyFont="1" applyAlignment="1">
      <alignment horizontal="left"/>
    </xf>
    <xf numFmtId="4" fontId="9" fillId="0" borderId="0" xfId="0" applyNumberFormat="1" applyFont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18" fillId="0" borderId="0" xfId="6" applyNumberFormat="1" applyFont="1"/>
    <xf numFmtId="49" fontId="8" fillId="2" borderId="0" xfId="0" applyNumberFormat="1" applyFont="1" applyFill="1" applyAlignment="1">
      <alignment horizontal="right"/>
    </xf>
    <xf numFmtId="49" fontId="20" fillId="0" borderId="0" xfId="0" applyNumberFormat="1" applyFont="1" applyAlignment="1">
      <alignment horizontal="center" vertical="center" wrapText="1"/>
    </xf>
    <xf numFmtId="49" fontId="15" fillId="0" borderId="0" xfId="6" applyNumberFormat="1" applyFont="1"/>
    <xf numFmtId="49" fontId="8" fillId="0" borderId="0" xfId="0" applyNumberFormat="1" applyFont="1"/>
    <xf numFmtId="4" fontId="9" fillId="0" borderId="0" xfId="6" applyNumberFormat="1" applyFont="1" applyAlignment="1">
      <alignment horizontal="left" vertical="center" wrapText="1"/>
    </xf>
    <xf numFmtId="4" fontId="9" fillId="0" borderId="0" xfId="6" applyNumberFormat="1" applyFont="1" applyAlignment="1">
      <alignment horizontal="center" vertical="center" wrapText="1"/>
    </xf>
    <xf numFmtId="4" fontId="9" fillId="5" borderId="0" xfId="0" applyNumberFormat="1" applyFont="1" applyFill="1" applyAlignment="1">
      <alignment horizontal="center" wrapText="1"/>
    </xf>
    <xf numFmtId="4" fontId="9" fillId="5" borderId="0" xfId="0" applyNumberFormat="1" applyFont="1" applyFill="1" applyAlignment="1">
      <alignment wrapText="1"/>
    </xf>
    <xf numFmtId="49" fontId="21" fillId="2" borderId="0" xfId="0" applyNumberFormat="1" applyFont="1" applyFill="1" applyAlignment="1">
      <alignment wrapText="1"/>
    </xf>
    <xf numFmtId="49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wrapText="1"/>
    </xf>
    <xf numFmtId="4" fontId="21" fillId="0" borderId="0" xfId="0" applyNumberFormat="1" applyFont="1" applyAlignment="1">
      <alignment horizontal="center" wrapText="1"/>
    </xf>
    <xf numFmtId="164" fontId="21" fillId="0" borderId="0" xfId="0" applyNumberFormat="1" applyFont="1" applyAlignment="1">
      <alignment horizontal="center" wrapText="1"/>
    </xf>
    <xf numFmtId="4" fontId="21" fillId="0" borderId="0" xfId="0" applyNumberFormat="1" applyFont="1" applyAlignment="1">
      <alignment wrapText="1"/>
    </xf>
    <xf numFmtId="4" fontId="21" fillId="2" borderId="0" xfId="0" applyNumberFormat="1" applyFont="1" applyFill="1" applyAlignment="1">
      <alignment horizontal="center" vertical="center" wrapText="1"/>
    </xf>
    <xf numFmtId="4" fontId="21" fillId="2" borderId="0" xfId="0" applyNumberFormat="1" applyFont="1" applyFill="1" applyAlignment="1">
      <alignment wrapText="1"/>
    </xf>
    <xf numFmtId="0" fontId="22" fillId="7" borderId="1" xfId="0" applyFont="1" applyFill="1" applyBorder="1" applyAlignment="1">
      <alignment horizontal="right" vertical="center" wrapText="1"/>
    </xf>
    <xf numFmtId="4" fontId="22" fillId="7" borderId="1" xfId="5" applyNumberFormat="1" applyFont="1" applyFill="1" applyBorder="1" applyAlignment="1">
      <alignment horizontal="center" vertical="center" wrapText="1"/>
    </xf>
    <xf numFmtId="0" fontId="19" fillId="0" borderId="0" xfId="15" applyFont="1" applyAlignment="1">
      <alignment horizontal="left"/>
    </xf>
    <xf numFmtId="4" fontId="19" fillId="0" borderId="0" xfId="15" applyNumberFormat="1" applyFont="1" applyAlignment="1">
      <alignment horizontal="left"/>
    </xf>
    <xf numFmtId="0" fontId="19" fillId="0" borderId="0" xfId="15" applyFont="1"/>
    <xf numFmtId="0" fontId="19" fillId="0" borderId="0" xfId="15" applyFont="1" applyAlignment="1">
      <alignment vertical="center"/>
    </xf>
    <xf numFmtId="0" fontId="27" fillId="0" borderId="0" xfId="15" applyFont="1"/>
    <xf numFmtId="0" fontId="28" fillId="0" borderId="0" xfId="15" applyFont="1"/>
    <xf numFmtId="165" fontId="28" fillId="0" borderId="0" xfId="15" applyNumberFormat="1" applyFont="1"/>
    <xf numFmtId="49" fontId="22" fillId="8" borderId="1" xfId="15" applyNumberFormat="1" applyFont="1" applyFill="1" applyBorder="1" applyAlignment="1">
      <alignment horizontal="center" vertical="center" wrapText="1"/>
    </xf>
    <xf numFmtId="49" fontId="17" fillId="4" borderId="1" xfId="15" applyNumberFormat="1" applyFont="1" applyFill="1" applyBorder="1" applyAlignment="1">
      <alignment horizontal="center" vertical="center" wrapText="1"/>
    </xf>
    <xf numFmtId="49" fontId="22" fillId="4" borderId="1" xfId="15" applyNumberFormat="1" applyFont="1" applyFill="1" applyBorder="1" applyAlignment="1">
      <alignment horizontal="center" vertical="center" wrapText="1"/>
    </xf>
    <xf numFmtId="0" fontId="17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center" vertical="center" wrapText="1"/>
    </xf>
    <xf numFmtId="49" fontId="17" fillId="0" borderId="1" xfId="15" applyNumberFormat="1" applyFont="1" applyBorder="1" applyAlignment="1">
      <alignment horizontal="center" vertical="center" wrapText="1"/>
    </xf>
    <xf numFmtId="49" fontId="22" fillId="0" borderId="1" xfId="15" applyNumberFormat="1" applyFont="1" applyBorder="1" applyAlignment="1">
      <alignment horizontal="center" vertical="center" wrapText="1"/>
    </xf>
    <xf numFmtId="4" fontId="17" fillId="3" borderId="1" xfId="15" applyNumberFormat="1" applyFont="1" applyFill="1" applyBorder="1" applyAlignment="1">
      <alignment horizontal="center" vertical="center" wrapText="1"/>
    </xf>
    <xf numFmtId="4" fontId="17" fillId="0" borderId="1" xfId="15" applyNumberFormat="1" applyFont="1" applyBorder="1" applyAlignment="1">
      <alignment horizontal="center" vertical="center" wrapText="1"/>
    </xf>
    <xf numFmtId="49" fontId="17" fillId="3" borderId="1" xfId="15" applyNumberFormat="1" applyFont="1" applyFill="1" applyBorder="1" applyAlignment="1">
      <alignment horizontal="center" vertical="center" wrapText="1"/>
    </xf>
    <xf numFmtId="4" fontId="22" fillId="5" borderId="1" xfId="15" applyNumberFormat="1" applyFont="1" applyFill="1" applyBorder="1" applyAlignment="1">
      <alignment horizontal="center" vertical="center" wrapText="1"/>
    </xf>
    <xf numFmtId="0" fontId="22" fillId="9" borderId="15" xfId="15" applyFont="1" applyFill="1" applyBorder="1" applyAlignment="1">
      <alignment horizontal="center" vertical="center"/>
    </xf>
    <xf numFmtId="4" fontId="22" fillId="9" borderId="15" xfId="15" applyNumberFormat="1" applyFont="1" applyFill="1" applyBorder="1" applyAlignment="1">
      <alignment horizontal="center" vertical="center"/>
    </xf>
    <xf numFmtId="4" fontId="22" fillId="9" borderId="0" xfId="15" applyNumberFormat="1" applyFont="1" applyFill="1" applyAlignment="1">
      <alignment horizontal="center" vertical="center"/>
    </xf>
    <xf numFmtId="4" fontId="17" fillId="9" borderId="1" xfId="15" applyNumberFormat="1" applyFont="1" applyFill="1" applyBorder="1" applyAlignment="1">
      <alignment horizontal="center" vertical="center" wrapText="1"/>
    </xf>
    <xf numFmtId="0" fontId="22" fillId="0" borderId="1" xfId="15" applyFont="1" applyBorder="1" applyAlignment="1">
      <alignment horizontal="center" vertical="center"/>
    </xf>
    <xf numFmtId="0" fontId="24" fillId="0" borderId="1" xfId="15" applyFont="1" applyBorder="1" applyAlignment="1">
      <alignment horizontal="center" vertical="center"/>
    </xf>
    <xf numFmtId="4" fontId="22" fillId="0" borderId="1" xfId="15" applyNumberFormat="1" applyFont="1" applyBorder="1" applyAlignment="1">
      <alignment horizontal="center" vertical="center"/>
    </xf>
    <xf numFmtId="165" fontId="17" fillId="0" borderId="1" xfId="15" applyNumberFormat="1" applyFont="1" applyBorder="1" applyAlignment="1">
      <alignment horizontal="center" vertical="center"/>
    </xf>
    <xf numFmtId="0" fontId="22" fillId="8" borderId="1" xfId="16" applyFont="1" applyFill="1" applyBorder="1" applyAlignment="1">
      <alignment horizontal="left" vertical="center" wrapText="1"/>
    </xf>
    <xf numFmtId="0" fontId="22" fillId="8" borderId="1" xfId="15" applyFont="1" applyFill="1" applyBorder="1" applyAlignment="1">
      <alignment horizontal="center" vertical="center" wrapText="1"/>
    </xf>
    <xf numFmtId="4" fontId="22" fillId="8" borderId="1" xfId="15" applyNumberFormat="1" applyFont="1" applyFill="1" applyBorder="1" applyAlignment="1">
      <alignment horizontal="center" vertical="center" wrapText="1"/>
    </xf>
    <xf numFmtId="165" fontId="22" fillId="8" borderId="1" xfId="15" applyNumberFormat="1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4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5" borderId="1" xfId="15" applyNumberFormat="1" applyFont="1" applyFill="1" applyBorder="1" applyAlignment="1">
      <alignment horizontal="center" vertical="center" wrapText="1"/>
    </xf>
    <xf numFmtId="49" fontId="31" fillId="7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164" fontId="22" fillId="7" borderId="1" xfId="0" applyNumberFormat="1" applyFont="1" applyFill="1" applyBorder="1" applyAlignment="1">
      <alignment horizontal="center" vertical="center" wrapText="1"/>
    </xf>
    <xf numFmtId="43" fontId="23" fillId="7" borderId="1" xfId="5" applyFont="1" applyFill="1" applyBorder="1" applyAlignment="1">
      <alignment vertical="center" wrapText="1"/>
    </xf>
    <xf numFmtId="43" fontId="23" fillId="7" borderId="1" xfId="5" applyFont="1" applyFill="1" applyBorder="1" applyAlignment="1">
      <alignment horizontal="center" vertical="center" wrapText="1"/>
    </xf>
    <xf numFmtId="0" fontId="17" fillId="3" borderId="1" xfId="15" applyFont="1" applyFill="1" applyBorder="1" applyAlignment="1">
      <alignment horizontal="center" vertical="center" wrapText="1"/>
    </xf>
    <xf numFmtId="49" fontId="9" fillId="9" borderId="0" xfId="0" applyNumberFormat="1" applyFont="1" applyFill="1" applyAlignment="1">
      <alignment wrapText="1"/>
    </xf>
    <xf numFmtId="49" fontId="9" fillId="9" borderId="0" xfId="0" applyNumberFormat="1" applyFont="1" applyFill="1" applyAlignment="1">
      <alignment horizontal="center" wrapText="1"/>
    </xf>
    <xf numFmtId="0" fontId="22" fillId="0" borderId="1" xfId="15" applyFont="1" applyBorder="1" applyAlignment="1">
      <alignment horizontal="center" vertical="center" wrapText="1"/>
    </xf>
    <xf numFmtId="4" fontId="21" fillId="0" borderId="0" xfId="0" applyNumberFormat="1" applyFont="1" applyAlignment="1">
      <alignment horizontal="left" wrapText="1"/>
    </xf>
    <xf numFmtId="49" fontId="10" fillId="3" borderId="0" xfId="0" applyNumberFormat="1" applyFont="1" applyFill="1" applyAlignment="1">
      <alignment horizontal="center" vertical="center" wrapText="1"/>
    </xf>
    <xf numFmtId="0" fontId="32" fillId="3" borderId="1" xfId="15" applyFont="1" applyFill="1" applyBorder="1" applyAlignment="1">
      <alignment vertical="center" wrapText="1"/>
    </xf>
    <xf numFmtId="0" fontId="32" fillId="3" borderId="1" xfId="15" applyFont="1" applyFill="1" applyBorder="1" applyAlignment="1">
      <alignment horizontal="left" vertical="center" wrapText="1"/>
    </xf>
    <xf numFmtId="0" fontId="33" fillId="0" borderId="1" xfId="0" applyFont="1" applyBorder="1" applyAlignment="1">
      <alignment horizontal="center" vertical="center" wrapText="1"/>
    </xf>
    <xf numFmtId="4" fontId="22" fillId="5" borderId="11" xfId="15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2" fontId="22" fillId="4" borderId="1" xfId="15" applyNumberFormat="1" applyFont="1" applyFill="1" applyBorder="1" applyAlignment="1">
      <alignment horizontal="center" vertical="center" wrapText="1"/>
    </xf>
    <xf numFmtId="2" fontId="17" fillId="3" borderId="1" xfId="15" applyNumberFormat="1" applyFont="1" applyFill="1" applyBorder="1" applyAlignment="1">
      <alignment horizontal="center" vertical="center" wrapText="1"/>
    </xf>
    <xf numFmtId="0" fontId="28" fillId="3" borderId="0" xfId="15" applyFont="1" applyFill="1"/>
    <xf numFmtId="0" fontId="33" fillId="3" borderId="1" xfId="0" applyFont="1" applyFill="1" applyBorder="1" applyAlignment="1">
      <alignment horizontal="left" vertic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4" fontId="22" fillId="3" borderId="11" xfId="15" applyNumberFormat="1" applyFont="1" applyFill="1" applyBorder="1" applyAlignment="1">
      <alignment horizontal="center" vertical="center" wrapText="1"/>
    </xf>
    <xf numFmtId="4" fontId="24" fillId="3" borderId="11" xfId="15" applyNumberFormat="1" applyFont="1" applyFill="1" applyBorder="1" applyAlignment="1">
      <alignment horizontal="center" vertical="center" wrapText="1"/>
    </xf>
    <xf numFmtId="166" fontId="22" fillId="3" borderId="1" xfId="15" applyNumberFormat="1" applyFont="1" applyFill="1" applyBorder="1" applyAlignment="1">
      <alignment horizontal="center" vertical="center"/>
    </xf>
    <xf numFmtId="165" fontId="28" fillId="3" borderId="0" xfId="15" applyNumberFormat="1" applyFont="1" applyFill="1"/>
    <xf numFmtId="0" fontId="19" fillId="3" borderId="0" xfId="15" applyFont="1" applyFill="1"/>
    <xf numFmtId="49" fontId="17" fillId="5" borderId="1" xfId="15" applyNumberFormat="1" applyFont="1" applyFill="1" applyBorder="1" applyAlignment="1">
      <alignment horizontal="center" vertical="center" wrapText="1"/>
    </xf>
    <xf numFmtId="49" fontId="22" fillId="3" borderId="1" xfId="15" applyNumberFormat="1" applyFont="1" applyFill="1" applyBorder="1" applyAlignment="1">
      <alignment horizontal="center" vertical="center" wrapText="1"/>
    </xf>
    <xf numFmtId="4" fontId="30" fillId="4" borderId="11" xfId="15" applyNumberFormat="1" applyFont="1" applyFill="1" applyBorder="1" applyAlignment="1">
      <alignment horizontal="center" vertical="center" wrapText="1"/>
    </xf>
    <xf numFmtId="166" fontId="17" fillId="4" borderId="1" xfId="15" applyNumberFormat="1" applyFont="1" applyFill="1" applyBorder="1" applyAlignment="1">
      <alignment horizontal="center" vertical="center"/>
    </xf>
    <xf numFmtId="2" fontId="22" fillId="3" borderId="1" xfId="15" applyNumberFormat="1" applyFont="1" applyFill="1" applyBorder="1" applyAlignment="1">
      <alignment horizontal="center" vertical="center" wrapText="1"/>
    </xf>
    <xf numFmtId="4" fontId="21" fillId="0" borderId="0" xfId="0" applyNumberFormat="1" applyFont="1" applyAlignment="1">
      <alignment horizontal="left" wrapText="1"/>
    </xf>
    <xf numFmtId="0" fontId="22" fillId="0" borderId="1" xfId="15" applyFont="1" applyBorder="1" applyAlignment="1">
      <alignment horizontal="center" vertical="center" wrapText="1"/>
    </xf>
    <xf numFmtId="0" fontId="22" fillId="0" borderId="4" xfId="15" applyFont="1" applyBorder="1" applyAlignment="1">
      <alignment horizontal="right" vertical="center"/>
    </xf>
    <xf numFmtId="49" fontId="10" fillId="3" borderId="0" xfId="0" applyNumberFormat="1" applyFont="1" applyFill="1" applyAlignment="1">
      <alignment horizontal="center" vertical="center" wrapText="1"/>
    </xf>
    <xf numFmtId="4" fontId="9" fillId="0" borderId="4" xfId="6" applyNumberFormat="1" applyFont="1" applyBorder="1" applyAlignment="1">
      <alignment horizontal="right" wrapText="1"/>
    </xf>
    <xf numFmtId="4" fontId="9" fillId="0" borderId="3" xfId="6" applyNumberFormat="1" applyFont="1" applyBorder="1" applyAlignment="1">
      <alignment horizontal="left" wrapText="1"/>
    </xf>
    <xf numFmtId="4" fontId="9" fillId="0" borderId="4" xfId="6" applyNumberFormat="1" applyFont="1" applyBorder="1" applyAlignment="1">
      <alignment horizontal="left" wrapText="1"/>
    </xf>
    <xf numFmtId="4" fontId="9" fillId="0" borderId="3" xfId="6" applyNumberFormat="1" applyFont="1" applyBorder="1" applyAlignment="1">
      <alignment horizontal="left" vertical="center" wrapText="1"/>
    </xf>
    <xf numFmtId="0" fontId="22" fillId="9" borderId="18" xfId="15" applyFont="1" applyFill="1" applyBorder="1" applyAlignment="1">
      <alignment horizontal="right" vertical="center"/>
    </xf>
    <xf numFmtId="0" fontId="32" fillId="3" borderId="1" xfId="15" applyFont="1" applyFill="1" applyBorder="1" applyAlignment="1">
      <alignment horizontal="center" vertical="center" wrapText="1"/>
    </xf>
    <xf numFmtId="4" fontId="9" fillId="0" borderId="2" xfId="6" applyNumberFormat="1" applyFont="1" applyBorder="1" applyAlignment="1">
      <alignment horizontal="left" vertical="center" wrapText="1"/>
    </xf>
    <xf numFmtId="4" fontId="9" fillId="0" borderId="3" xfId="6" applyNumberFormat="1" applyFont="1" applyBorder="1" applyAlignment="1">
      <alignment horizontal="left" vertical="center" wrapText="1"/>
    </xf>
    <xf numFmtId="4" fontId="9" fillId="0" borderId="4" xfId="6" applyNumberFormat="1" applyFont="1" applyBorder="1" applyAlignment="1">
      <alignment horizontal="left" vertical="center" wrapText="1"/>
    </xf>
    <xf numFmtId="4" fontId="9" fillId="5" borderId="2" xfId="6" applyNumberFormat="1" applyFont="1" applyFill="1" applyBorder="1" applyAlignment="1">
      <alignment horizontal="center" vertical="center" wrapText="1"/>
    </xf>
    <xf numFmtId="4" fontId="9" fillId="5" borderId="3" xfId="6" applyNumberFormat="1" applyFont="1" applyFill="1" applyBorder="1" applyAlignment="1">
      <alignment horizontal="center" vertical="center" wrapText="1"/>
    </xf>
    <xf numFmtId="4" fontId="9" fillId="5" borderId="4" xfId="6" applyNumberFormat="1" applyFont="1" applyFill="1" applyBorder="1" applyAlignment="1">
      <alignment horizontal="center" vertical="center" wrapText="1"/>
    </xf>
    <xf numFmtId="0" fontId="18" fillId="0" borderId="0" xfId="10" applyFont="1" applyAlignment="1">
      <alignment horizontal="left" vertical="center" wrapText="1"/>
    </xf>
    <xf numFmtId="4" fontId="9" fillId="0" borderId="2" xfId="6" applyNumberFormat="1" applyFont="1" applyBorder="1" applyAlignment="1">
      <alignment horizontal="left" wrapText="1"/>
    </xf>
    <xf numFmtId="4" fontId="9" fillId="0" borderId="3" xfId="6" applyNumberFormat="1" applyFont="1" applyBorder="1" applyAlignment="1">
      <alignment horizontal="left" wrapText="1"/>
    </xf>
    <xf numFmtId="4" fontId="9" fillId="0" borderId="4" xfId="6" applyNumberFormat="1" applyFont="1" applyBorder="1" applyAlignment="1">
      <alignment horizontal="left" wrapText="1"/>
    </xf>
    <xf numFmtId="4" fontId="9" fillId="0" borderId="2" xfId="6" applyNumberFormat="1" applyFont="1" applyBorder="1" applyAlignment="1">
      <alignment horizontal="right" wrapText="1"/>
    </xf>
    <xf numFmtId="4" fontId="9" fillId="0" borderId="3" xfId="6" applyNumberFormat="1" applyFont="1" applyBorder="1" applyAlignment="1">
      <alignment horizontal="right" wrapText="1"/>
    </xf>
    <xf numFmtId="4" fontId="9" fillId="0" borderId="4" xfId="6" applyNumberFormat="1" applyFont="1" applyBorder="1" applyAlignment="1">
      <alignment horizontal="right" wrapText="1"/>
    </xf>
    <xf numFmtId="4" fontId="9" fillId="5" borderId="1" xfId="6" applyNumberFormat="1" applyFont="1" applyFill="1" applyBorder="1" applyAlignment="1">
      <alignment horizontal="center" vertical="center" wrapText="1"/>
    </xf>
    <xf numFmtId="4" fontId="9" fillId="0" borderId="2" xfId="6" applyNumberFormat="1" applyFont="1" applyBorder="1" applyAlignment="1">
      <alignment horizontal="center" vertical="center" wrapText="1"/>
    </xf>
    <xf numFmtId="4" fontId="9" fillId="0" borderId="3" xfId="6" applyNumberFormat="1" applyFont="1" applyBorder="1" applyAlignment="1">
      <alignment horizontal="center" vertical="center" wrapText="1"/>
    </xf>
    <xf numFmtId="4" fontId="9" fillId="0" borderId="4" xfId="6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 wrapText="1" shrinkToFit="1"/>
    </xf>
    <xf numFmtId="4" fontId="9" fillId="0" borderId="1" xfId="6" applyNumberFormat="1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2" fillId="9" borderId="13" xfId="15" applyFont="1" applyFill="1" applyBorder="1" applyAlignment="1">
      <alignment horizontal="right" vertical="center"/>
    </xf>
    <xf numFmtId="0" fontId="22" fillId="9" borderId="3" xfId="15" applyFont="1" applyFill="1" applyBorder="1" applyAlignment="1">
      <alignment horizontal="right" vertical="center"/>
    </xf>
    <xf numFmtId="0" fontId="22" fillId="9" borderId="14" xfId="15" applyFont="1" applyFill="1" applyBorder="1" applyAlignment="1">
      <alignment horizontal="right" vertical="center"/>
    </xf>
    <xf numFmtId="0" fontId="22" fillId="0" borderId="2" xfId="15" applyFont="1" applyBorder="1" applyAlignment="1">
      <alignment horizontal="right" vertical="center"/>
    </xf>
    <xf numFmtId="0" fontId="22" fillId="0" borderId="3" xfId="15" applyFont="1" applyBorder="1" applyAlignment="1">
      <alignment horizontal="right" vertical="center"/>
    </xf>
    <xf numFmtId="0" fontId="22" fillId="0" borderId="4" xfId="15" applyFont="1" applyBorder="1" applyAlignment="1">
      <alignment horizontal="right" vertical="center"/>
    </xf>
    <xf numFmtId="0" fontId="19" fillId="0" borderId="6" xfId="0" applyFont="1" applyBorder="1" applyAlignment="1">
      <alignment horizontal="left" vertical="center" wrapText="1" shrinkToFit="1"/>
    </xf>
    <xf numFmtId="0" fontId="19" fillId="0" borderId="5" xfId="0" applyFont="1" applyBorder="1" applyAlignment="1">
      <alignment horizontal="left" vertical="center" wrapText="1" shrinkToFit="1"/>
    </xf>
    <xf numFmtId="49" fontId="10" fillId="3" borderId="0" xfId="0" applyNumberFormat="1" applyFont="1" applyFill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 shrinkToFit="1"/>
    </xf>
    <xf numFmtId="0" fontId="11" fillId="0" borderId="5" xfId="0" applyFont="1" applyBorder="1" applyAlignment="1">
      <alignment horizontal="left" vertical="center" wrapText="1" shrinkToFit="1"/>
    </xf>
    <xf numFmtId="0" fontId="22" fillId="0" borderId="1" xfId="15" applyFont="1" applyBorder="1" applyAlignment="1">
      <alignment horizontal="center" vertical="center" wrapText="1"/>
    </xf>
    <xf numFmtId="0" fontId="22" fillId="5" borderId="2" xfId="15" applyFont="1" applyFill="1" applyBorder="1" applyAlignment="1">
      <alignment horizontal="left" vertical="center" wrapText="1"/>
    </xf>
    <xf numFmtId="0" fontId="22" fillId="5" borderId="3" xfId="15" applyFont="1" applyFill="1" applyBorder="1" applyAlignment="1">
      <alignment horizontal="left" vertical="center" wrapText="1"/>
    </xf>
    <xf numFmtId="0" fontId="22" fillId="5" borderId="4" xfId="15" applyFont="1" applyFill="1" applyBorder="1" applyAlignment="1">
      <alignment horizontal="left" vertical="center" wrapText="1"/>
    </xf>
    <xf numFmtId="4" fontId="17" fillId="5" borderId="2" xfId="0" applyNumberFormat="1" applyFont="1" applyFill="1" applyBorder="1" applyAlignment="1">
      <alignment horizontal="center" vertical="center" wrapText="1"/>
    </xf>
    <xf numFmtId="4" fontId="17" fillId="5" borderId="3" xfId="0" applyNumberFormat="1" applyFont="1" applyFill="1" applyBorder="1" applyAlignment="1">
      <alignment horizontal="center" vertical="center" wrapText="1"/>
    </xf>
    <xf numFmtId="4" fontId="17" fillId="5" borderId="4" xfId="0" applyNumberFormat="1" applyFont="1" applyFill="1" applyBorder="1" applyAlignment="1">
      <alignment horizontal="center" vertical="center" wrapText="1"/>
    </xf>
    <xf numFmtId="4" fontId="17" fillId="5" borderId="8" xfId="0" applyNumberFormat="1" applyFont="1" applyFill="1" applyBorder="1" applyAlignment="1">
      <alignment horizontal="center" vertical="center" wrapText="1"/>
    </xf>
    <xf numFmtId="4" fontId="17" fillId="5" borderId="7" xfId="0" applyNumberFormat="1" applyFont="1" applyFill="1" applyBorder="1" applyAlignment="1">
      <alignment horizontal="center" vertical="center" wrapText="1"/>
    </xf>
    <xf numFmtId="4" fontId="17" fillId="5" borderId="10" xfId="0" applyNumberFormat="1" applyFont="1" applyFill="1" applyBorder="1" applyAlignment="1">
      <alignment horizontal="center" vertical="center" wrapText="1"/>
    </xf>
    <xf numFmtId="0" fontId="22" fillId="0" borderId="12" xfId="15" applyFont="1" applyBorder="1" applyAlignment="1">
      <alignment horizontal="center" vertical="center" wrapText="1"/>
    </xf>
    <xf numFmtId="0" fontId="22" fillId="0" borderId="16" xfId="15" applyFont="1" applyBorder="1" applyAlignment="1">
      <alignment horizontal="center" vertical="center" wrapText="1"/>
    </xf>
    <xf numFmtId="4" fontId="22" fillId="0" borderId="12" xfId="15" applyNumberFormat="1" applyFont="1" applyBorder="1" applyAlignment="1">
      <alignment horizontal="center" vertical="center" wrapText="1"/>
    </xf>
    <xf numFmtId="4" fontId="22" fillId="0" borderId="16" xfId="15" applyNumberFormat="1" applyFont="1" applyBorder="1" applyAlignment="1">
      <alignment horizontal="center" vertical="center" wrapText="1"/>
    </xf>
    <xf numFmtId="4" fontId="22" fillId="0" borderId="9" xfId="15" applyNumberFormat="1" applyFont="1" applyBorder="1" applyAlignment="1">
      <alignment horizontal="center" vertical="center" wrapText="1"/>
    </xf>
    <xf numFmtId="4" fontId="22" fillId="0" borderId="17" xfId="15" applyNumberFormat="1" applyFont="1" applyBorder="1" applyAlignment="1">
      <alignment horizontal="center" vertical="center" wrapText="1"/>
    </xf>
    <xf numFmtId="4" fontId="9" fillId="6" borderId="1" xfId="0" applyNumberFormat="1" applyFont="1" applyFill="1" applyBorder="1" applyAlignment="1">
      <alignment horizontal="left" vertical="center" wrapText="1"/>
    </xf>
    <xf numFmtId="4" fontId="9" fillId="6" borderId="20" xfId="0" applyNumberFormat="1" applyFont="1" applyFill="1" applyBorder="1" applyAlignment="1">
      <alignment horizontal="left" vertical="center" wrapText="1"/>
    </xf>
    <xf numFmtId="4" fontId="9" fillId="6" borderId="7" xfId="0" applyNumberFormat="1" applyFont="1" applyFill="1" applyBorder="1" applyAlignment="1">
      <alignment horizontal="left" vertical="center" wrapText="1"/>
    </xf>
    <xf numFmtId="4" fontId="9" fillId="6" borderId="10" xfId="0" applyNumberFormat="1" applyFont="1" applyFill="1" applyBorder="1" applyAlignment="1">
      <alignment horizontal="left" vertical="center" wrapText="1"/>
    </xf>
    <xf numFmtId="0" fontId="18" fillId="0" borderId="12" xfId="15" applyFont="1" applyBorder="1" applyAlignment="1">
      <alignment horizontal="center" vertical="center" wrapText="1"/>
    </xf>
    <xf numFmtId="0" fontId="18" fillId="0" borderId="16" xfId="15" applyFont="1" applyBorder="1" applyAlignment="1">
      <alignment horizontal="center" vertical="center" wrapText="1"/>
    </xf>
    <xf numFmtId="167" fontId="22" fillId="3" borderId="2" xfId="15" applyNumberFormat="1" applyFont="1" applyFill="1" applyBorder="1" applyAlignment="1">
      <alignment horizontal="left" vertical="top" wrapText="1"/>
    </xf>
    <xf numFmtId="167" fontId="22" fillId="3" borderId="3" xfId="15" applyNumberFormat="1" applyFont="1" applyFill="1" applyBorder="1" applyAlignment="1">
      <alignment horizontal="left" vertical="top" wrapText="1"/>
    </xf>
    <xf numFmtId="167" fontId="22" fillId="3" borderId="4" xfId="15" applyNumberFormat="1" applyFont="1" applyFill="1" applyBorder="1" applyAlignment="1">
      <alignment horizontal="left" vertical="top" wrapText="1"/>
    </xf>
    <xf numFmtId="4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left" wrapText="1"/>
    </xf>
    <xf numFmtId="4" fontId="14" fillId="0" borderId="0" xfId="0" applyNumberFormat="1" applyFont="1" applyAlignment="1">
      <alignment horizontal="center" vertical="center" wrapText="1"/>
    </xf>
    <xf numFmtId="4" fontId="15" fillId="3" borderId="0" xfId="0" applyNumberFormat="1" applyFont="1" applyFill="1" applyBorder="1" applyAlignment="1">
      <alignment horizontal="left" wrapText="1"/>
    </xf>
    <xf numFmtId="4" fontId="15" fillId="3" borderId="18" xfId="0" applyNumberFormat="1" applyFont="1" applyFill="1" applyBorder="1" applyAlignment="1">
      <alignment horizontal="left" wrapText="1"/>
    </xf>
    <xf numFmtId="4" fontId="15" fillId="3" borderId="19" xfId="0" applyNumberFormat="1" applyFont="1" applyFill="1" applyBorder="1" applyAlignment="1">
      <alignment horizontal="left" wrapText="1"/>
    </xf>
  </cellXfs>
  <cellStyles count="19">
    <cellStyle name="Обычный" xfId="0" builtinId="0"/>
    <cellStyle name="Обычный 2" xfId="1" xr:uid="{00000000-0005-0000-0000-000001000000}"/>
    <cellStyle name="Обычный 2 2" xfId="16" xr:uid="{15257A0D-E3BE-4CD5-9AE1-E1B44A6531E2}"/>
    <cellStyle name="Обычный 2 3 2" xfId="12" xr:uid="{00000000-0005-0000-0000-000002000000}"/>
    <cellStyle name="Обычный 3" xfId="3" xr:uid="{00000000-0005-0000-0000-000003000000}"/>
    <cellStyle name="Обычный 3 2" xfId="6" xr:uid="{00000000-0005-0000-0000-000004000000}"/>
    <cellStyle name="Обычный 3 2 2" xfId="10" xr:uid="{00000000-0005-0000-0000-000005000000}"/>
    <cellStyle name="Обычный 3 2 2 2" xfId="13" xr:uid="{00000000-0005-0000-0000-000006000000}"/>
    <cellStyle name="Обычный 3 2 2 2 3" xfId="18" xr:uid="{71CFAC14-10BC-416F-9C2B-DB16A71DF370}"/>
    <cellStyle name="Обычный 3 3" xfId="7" xr:uid="{00000000-0005-0000-0000-000007000000}"/>
    <cellStyle name="Обычный 4" xfId="4" xr:uid="{00000000-0005-0000-0000-000008000000}"/>
    <cellStyle name="Обычный 4 2" xfId="8" xr:uid="{00000000-0005-0000-0000-000009000000}"/>
    <cellStyle name="Обычный 5" xfId="15" xr:uid="{FF14E7F1-2131-4BB6-BC0D-BDFEAB915472}"/>
    <cellStyle name="Обычный 5 2" xfId="2" xr:uid="{00000000-0005-0000-0000-00000A000000}"/>
    <cellStyle name="Обычный 7" xfId="11" xr:uid="{00000000-0005-0000-0000-00000B000000}"/>
    <cellStyle name="Обычный 9 3 17 2" xfId="14" xr:uid="{A036F779-6293-4AB2-9B01-E1F0B8605830}"/>
    <cellStyle name="Обычный 9 3 17 2 2" xfId="17" xr:uid="{B4CBE467-EBFF-4143-B525-CDD32BD8A6A5}"/>
    <cellStyle name="Финансовый" xfId="5" builtinId="3"/>
    <cellStyle name="Финансовый 2" xfId="9" xr:uid="{00000000-0005-0000-0000-00000D000000}"/>
  </cellStyles>
  <dxfs count="0"/>
  <tableStyles count="0" defaultTableStyle="TableStyleMedium9" defaultPivotStyle="PivotStyleMedium4"/>
  <colors>
    <mruColors>
      <color rgb="FFF6B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7008-BE41-41EB-913F-FF5F835491A8}">
  <dimension ref="A1:U117"/>
  <sheetViews>
    <sheetView view="pageBreakPreview" topLeftCell="D2" zoomScale="85" zoomScaleNormal="115" zoomScaleSheetLayoutView="85" workbookViewId="0">
      <selection activeCell="M18" sqref="M18"/>
    </sheetView>
  </sheetViews>
  <sheetFormatPr defaultColWidth="7.875" defaultRowHeight="12.75" x14ac:dyDescent="0.2"/>
  <cols>
    <col min="1" max="1" width="4.375" style="27" hidden="1" customWidth="1"/>
    <col min="2" max="2" width="4.625" style="27" hidden="1" customWidth="1"/>
    <col min="3" max="3" width="5.75" style="27" hidden="1" customWidth="1"/>
    <col min="4" max="4" width="65.375" style="27" customWidth="1"/>
    <col min="5" max="5" width="8.5" style="27" customWidth="1"/>
    <col min="6" max="6" width="5.5" style="27" customWidth="1"/>
    <col min="7" max="7" width="6.5" style="27" customWidth="1"/>
    <col min="8" max="11" width="9.625" style="28" customWidth="1"/>
    <col min="12" max="12" width="10.375" style="27" customWidth="1"/>
    <col min="13" max="14" width="13.125" style="27" customWidth="1"/>
    <col min="15" max="19" width="16.875" style="27" customWidth="1"/>
    <col min="20" max="21" width="8.25" style="29" bestFit="1" customWidth="1"/>
    <col min="22" max="16384" width="7.875" style="29"/>
  </cols>
  <sheetData>
    <row r="1" spans="1:19" ht="16.5" hidden="1" customHeight="1" x14ac:dyDescent="0.25">
      <c r="A1" s="17"/>
      <c r="B1" s="18"/>
      <c r="C1" s="18"/>
      <c r="D1" s="19"/>
      <c r="E1" s="19"/>
      <c r="F1" s="20"/>
      <c r="G1" s="21"/>
      <c r="H1" s="18"/>
      <c r="I1" s="18"/>
      <c r="J1" s="18"/>
      <c r="K1" s="18"/>
      <c r="L1" s="22"/>
      <c r="M1" s="22"/>
      <c r="N1" s="22"/>
      <c r="O1" s="22"/>
      <c r="P1" s="22"/>
      <c r="Q1" s="22"/>
      <c r="R1" s="22"/>
      <c r="S1" s="8" t="s">
        <v>0</v>
      </c>
    </row>
    <row r="2" spans="1:19" ht="76.5" customHeight="1" x14ac:dyDescent="0.25">
      <c r="A2" s="164" t="s">
        <v>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69"/>
      <c r="O2" s="22"/>
      <c r="P2" s="22"/>
      <c r="Q2" s="22"/>
      <c r="R2" s="22"/>
      <c r="S2" s="16"/>
    </row>
    <row r="3" spans="1:19" ht="15.75" x14ac:dyDescent="0.25">
      <c r="A3" s="165" t="s">
        <v>67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69"/>
      <c r="O3" s="22"/>
      <c r="P3" s="22"/>
      <c r="Q3" s="22"/>
      <c r="R3" s="22"/>
      <c r="S3" s="16"/>
    </row>
    <row r="4" spans="1:19" s="30" customFormat="1" ht="33" customHeight="1" x14ac:dyDescent="0.25">
      <c r="A4" s="166" t="s">
        <v>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</row>
    <row r="5" spans="1:19" s="30" customFormat="1" ht="18" customHeight="1" x14ac:dyDescent="0.25">
      <c r="A5" s="1"/>
      <c r="B5" s="2"/>
      <c r="C5" s="2"/>
      <c r="D5" s="2"/>
      <c r="E5" s="2"/>
      <c r="F5" s="2"/>
      <c r="G5" s="6"/>
      <c r="H5" s="23"/>
      <c r="I5" s="23"/>
      <c r="J5" s="23"/>
      <c r="K5" s="23"/>
      <c r="L5" s="24"/>
      <c r="M5" s="24"/>
      <c r="N5" s="24"/>
      <c r="O5" s="24"/>
      <c r="P5" s="24"/>
      <c r="Q5" s="24"/>
      <c r="R5" s="24"/>
      <c r="S5" s="16"/>
    </row>
    <row r="6" spans="1:19" s="30" customFormat="1" ht="18" customHeight="1" x14ac:dyDescent="0.25">
      <c r="A6" s="1"/>
      <c r="B6" s="2"/>
      <c r="C6" s="2"/>
      <c r="D6" s="2"/>
      <c r="E6" s="155" t="s">
        <v>3</v>
      </c>
      <c r="F6" s="155"/>
      <c r="G6" s="155"/>
      <c r="H6" s="155"/>
      <c r="I6" s="155"/>
      <c r="J6" s="155"/>
      <c r="K6" s="155"/>
      <c r="L6" s="155"/>
      <c r="M6" s="143"/>
      <c r="N6" s="144"/>
      <c r="O6" s="144"/>
      <c r="P6" s="144"/>
      <c r="Q6" s="144"/>
      <c r="R6" s="144"/>
      <c r="S6" s="145"/>
    </row>
    <row r="7" spans="1:19" s="31" customFormat="1" ht="22.5" customHeight="1" x14ac:dyDescent="0.25">
      <c r="A7" s="15"/>
      <c r="B7" s="15"/>
      <c r="C7" s="14"/>
      <c r="D7" s="5" t="s">
        <v>4</v>
      </c>
      <c r="E7" s="155" t="s">
        <v>5</v>
      </c>
      <c r="F7" s="155"/>
      <c r="G7" s="155"/>
      <c r="H7" s="155"/>
      <c r="I7" s="155"/>
      <c r="J7" s="155"/>
      <c r="K7" s="155"/>
      <c r="L7" s="155"/>
      <c r="M7" s="143"/>
      <c r="N7" s="144"/>
      <c r="O7" s="144"/>
      <c r="P7" s="144"/>
      <c r="Q7" s="144"/>
      <c r="R7" s="144"/>
      <c r="S7" s="145"/>
    </row>
    <row r="8" spans="1:19" s="31" customFormat="1" ht="18" customHeight="1" x14ac:dyDescent="0.25">
      <c r="A8" s="66"/>
      <c r="B8" s="66"/>
      <c r="C8" s="67"/>
      <c r="D8" s="5" t="s">
        <v>6</v>
      </c>
      <c r="E8" s="155" t="s">
        <v>7</v>
      </c>
      <c r="F8" s="155"/>
      <c r="G8" s="155"/>
      <c r="H8" s="155"/>
      <c r="I8" s="155"/>
      <c r="J8" s="155"/>
      <c r="K8" s="155"/>
      <c r="L8" s="155"/>
      <c r="M8" s="143"/>
      <c r="N8" s="144"/>
      <c r="O8" s="144"/>
      <c r="P8" s="144"/>
      <c r="Q8" s="144"/>
      <c r="R8" s="144"/>
      <c r="S8" s="145"/>
    </row>
    <row r="9" spans="1:19" ht="15.75" customHeight="1" x14ac:dyDescent="0.25">
      <c r="A9" s="1"/>
      <c r="B9" s="2"/>
      <c r="C9" s="2"/>
      <c r="D9" s="2"/>
      <c r="E9" s="155" t="s">
        <v>8</v>
      </c>
      <c r="F9" s="155"/>
      <c r="G9" s="155"/>
      <c r="H9" s="155"/>
      <c r="I9" s="155"/>
      <c r="J9" s="155"/>
      <c r="K9" s="155"/>
      <c r="L9" s="155"/>
      <c r="M9" s="143"/>
      <c r="N9" s="144"/>
      <c r="O9" s="144"/>
      <c r="P9" s="144"/>
      <c r="Q9" s="144"/>
      <c r="R9" s="144"/>
      <c r="S9" s="145"/>
    </row>
    <row r="10" spans="1:19" ht="15.75" customHeight="1" x14ac:dyDescent="0.25">
      <c r="A10" s="1"/>
      <c r="B10" s="2"/>
      <c r="C10" s="2"/>
      <c r="D10" s="167"/>
      <c r="E10" s="155" t="s">
        <v>9</v>
      </c>
      <c r="F10" s="155"/>
      <c r="G10" s="155"/>
      <c r="H10" s="155"/>
      <c r="I10" s="155"/>
      <c r="J10" s="155"/>
      <c r="K10" s="155"/>
      <c r="L10" s="155"/>
      <c r="M10" s="143"/>
      <c r="N10" s="144"/>
      <c r="O10" s="144"/>
      <c r="P10" s="144"/>
      <c r="Q10" s="144"/>
      <c r="R10" s="144"/>
      <c r="S10" s="145"/>
    </row>
    <row r="11" spans="1:19" ht="15.75" customHeight="1" x14ac:dyDescent="0.25">
      <c r="A11" s="1"/>
      <c r="B11" s="2"/>
      <c r="C11" s="2"/>
      <c r="D11" s="168"/>
      <c r="E11" s="156" t="s">
        <v>10</v>
      </c>
      <c r="F11" s="157"/>
      <c r="G11" s="157"/>
      <c r="H11" s="157"/>
      <c r="I11" s="157"/>
      <c r="J11" s="157"/>
      <c r="K11" s="157"/>
      <c r="L11" s="158"/>
      <c r="M11" s="143"/>
      <c r="N11" s="144"/>
      <c r="O11" s="144"/>
      <c r="P11" s="144"/>
      <c r="Q11" s="144"/>
      <c r="R11" s="144"/>
      <c r="S11" s="145"/>
    </row>
    <row r="12" spans="1:19" ht="15.75" customHeight="1" x14ac:dyDescent="0.25">
      <c r="A12" s="1"/>
      <c r="B12" s="2"/>
      <c r="C12" s="2"/>
      <c r="D12" s="167"/>
      <c r="E12" s="155" t="s">
        <v>11</v>
      </c>
      <c r="F12" s="155"/>
      <c r="G12" s="155"/>
      <c r="H12" s="155"/>
      <c r="I12" s="155"/>
      <c r="J12" s="155"/>
      <c r="K12" s="155"/>
      <c r="L12" s="155"/>
      <c r="M12" s="143"/>
      <c r="N12" s="144"/>
      <c r="O12" s="144"/>
      <c r="P12" s="144"/>
      <c r="Q12" s="144"/>
      <c r="R12" s="144"/>
      <c r="S12" s="145"/>
    </row>
    <row r="13" spans="1:19" ht="15.75" customHeight="1" x14ac:dyDescent="0.25">
      <c r="A13" s="1"/>
      <c r="B13" s="2"/>
      <c r="C13" s="2"/>
      <c r="D13" s="169"/>
      <c r="E13" s="156" t="s">
        <v>12</v>
      </c>
      <c r="F13" s="157"/>
      <c r="G13" s="157"/>
      <c r="H13" s="157"/>
      <c r="I13" s="157"/>
      <c r="J13" s="157"/>
      <c r="K13" s="157"/>
      <c r="L13" s="158"/>
      <c r="M13" s="146"/>
      <c r="N13" s="147"/>
      <c r="O13" s="147"/>
      <c r="P13" s="147"/>
      <c r="Q13" s="147"/>
      <c r="R13" s="147"/>
      <c r="S13" s="148"/>
    </row>
    <row r="14" spans="1:19" s="32" customFormat="1" ht="23.25" customHeight="1" x14ac:dyDescent="0.2">
      <c r="A14" s="149" t="s">
        <v>13</v>
      </c>
      <c r="B14" s="149" t="s">
        <v>14</v>
      </c>
      <c r="C14" s="149" t="s">
        <v>15</v>
      </c>
      <c r="D14" s="159" t="s">
        <v>60</v>
      </c>
      <c r="E14" s="149" t="s">
        <v>73</v>
      </c>
      <c r="F14" s="149" t="s">
        <v>61</v>
      </c>
      <c r="G14" s="149" t="s">
        <v>62</v>
      </c>
      <c r="H14" s="151" t="s">
        <v>16</v>
      </c>
      <c r="I14" s="151" t="s">
        <v>17</v>
      </c>
      <c r="J14" s="151" t="s">
        <v>18</v>
      </c>
      <c r="K14" s="153" t="s">
        <v>63</v>
      </c>
      <c r="L14" s="139" t="s">
        <v>19</v>
      </c>
      <c r="M14" s="139"/>
      <c r="N14" s="139"/>
      <c r="O14" s="139"/>
      <c r="P14" s="139" t="s">
        <v>20</v>
      </c>
      <c r="Q14" s="139"/>
      <c r="R14" s="139"/>
      <c r="S14" s="139"/>
    </row>
    <row r="15" spans="1:19" s="32" customFormat="1" ht="19.5" customHeight="1" x14ac:dyDescent="0.2">
      <c r="A15" s="150"/>
      <c r="B15" s="150"/>
      <c r="C15" s="150"/>
      <c r="D15" s="160"/>
      <c r="E15" s="150"/>
      <c r="F15" s="150"/>
      <c r="G15" s="150"/>
      <c r="H15" s="152"/>
      <c r="I15" s="152"/>
      <c r="J15" s="152"/>
      <c r="K15" s="154"/>
      <c r="L15" s="58" t="s">
        <v>21</v>
      </c>
      <c r="M15" s="58" t="s">
        <v>22</v>
      </c>
      <c r="N15" s="58" t="s">
        <v>23</v>
      </c>
      <c r="O15" s="58" t="s">
        <v>24</v>
      </c>
      <c r="P15" s="58" t="s">
        <v>21</v>
      </c>
      <c r="Q15" s="58" t="s">
        <v>22</v>
      </c>
      <c r="R15" s="58" t="s">
        <v>23</v>
      </c>
      <c r="S15" s="58" t="s">
        <v>24</v>
      </c>
    </row>
    <row r="16" spans="1:19" s="32" customFormat="1" ht="15" customHeight="1" x14ac:dyDescent="0.2">
      <c r="A16" s="68">
        <v>1</v>
      </c>
      <c r="B16" s="68">
        <f>A16+1</f>
        <v>2</v>
      </c>
      <c r="C16" s="68">
        <f>B16+1</f>
        <v>3</v>
      </c>
      <c r="D16" s="68">
        <f>C16+1</f>
        <v>4</v>
      </c>
      <c r="E16" s="96"/>
      <c r="F16" s="68">
        <f>D16+1</f>
        <v>5</v>
      </c>
      <c r="G16" s="68">
        <f t="shared" ref="G16:S16" si="0">F16+1</f>
        <v>6</v>
      </c>
      <c r="H16" s="68">
        <f t="shared" si="0"/>
        <v>7</v>
      </c>
      <c r="I16" s="68">
        <f t="shared" si="0"/>
        <v>8</v>
      </c>
      <c r="J16" s="68">
        <f t="shared" si="0"/>
        <v>9</v>
      </c>
      <c r="K16" s="68">
        <f t="shared" si="0"/>
        <v>10</v>
      </c>
      <c r="L16" s="68">
        <f t="shared" si="0"/>
        <v>11</v>
      </c>
      <c r="M16" s="68">
        <f t="shared" si="0"/>
        <v>12</v>
      </c>
      <c r="N16" s="68">
        <f t="shared" si="0"/>
        <v>13</v>
      </c>
      <c r="O16" s="68">
        <f t="shared" si="0"/>
        <v>14</v>
      </c>
      <c r="P16" s="68">
        <f t="shared" si="0"/>
        <v>15</v>
      </c>
      <c r="Q16" s="68">
        <f t="shared" si="0"/>
        <v>16</v>
      </c>
      <c r="R16" s="68">
        <f t="shared" si="0"/>
        <v>17</v>
      </c>
      <c r="S16" s="68">
        <f t="shared" si="0"/>
        <v>18</v>
      </c>
    </row>
    <row r="17" spans="1:20" s="32" customFormat="1" ht="16.5" customHeight="1" x14ac:dyDescent="0.2">
      <c r="A17" s="34" t="s">
        <v>25</v>
      </c>
      <c r="B17" s="34"/>
      <c r="C17" s="34"/>
      <c r="D17" s="53" t="s">
        <v>155</v>
      </c>
      <c r="E17" s="53"/>
      <c r="F17" s="54"/>
      <c r="G17" s="54"/>
      <c r="H17" s="55">
        <f>H19+H50+H65+H69</f>
        <v>900</v>
      </c>
      <c r="I17" s="55">
        <f>I19+I50+I65+I69+I81</f>
        <v>0</v>
      </c>
      <c r="J17" s="55">
        <f t="shared" ref="J17:K17" si="1">J19+J50+J65+J69+J81</f>
        <v>0</v>
      </c>
      <c r="K17" s="55">
        <f t="shared" si="1"/>
        <v>0</v>
      </c>
      <c r="L17" s="54"/>
      <c r="M17" s="54"/>
      <c r="N17" s="54"/>
      <c r="O17" s="54"/>
      <c r="P17" s="56"/>
      <c r="Q17" s="56"/>
      <c r="R17" s="56"/>
      <c r="S17" s="56"/>
    </row>
    <row r="18" spans="1:20" s="32" customFormat="1" ht="12" customHeight="1" x14ac:dyDescent="0.2">
      <c r="A18" s="59"/>
      <c r="B18" s="59"/>
      <c r="C18" s="59"/>
      <c r="D18" s="140" t="s">
        <v>75</v>
      </c>
      <c r="E18" s="141"/>
      <c r="F18" s="141"/>
      <c r="G18" s="141"/>
      <c r="H18" s="142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20" s="32" customFormat="1" ht="14.25" customHeight="1" x14ac:dyDescent="0.2">
      <c r="A19" s="36"/>
      <c r="B19" s="36"/>
      <c r="C19" s="36"/>
      <c r="D19" s="57" t="s">
        <v>69</v>
      </c>
      <c r="E19" s="57"/>
      <c r="F19" s="38" t="s">
        <v>64</v>
      </c>
      <c r="G19" s="80"/>
      <c r="H19" s="80">
        <f>SUM(H20:H48)</f>
        <v>159</v>
      </c>
      <c r="I19" s="80"/>
      <c r="J19" s="80"/>
      <c r="K19" s="80"/>
      <c r="L19" s="80"/>
      <c r="M19" s="80"/>
      <c r="N19" s="80"/>
      <c r="O19" s="80">
        <f>L19+M19+N19</f>
        <v>0</v>
      </c>
      <c r="P19" s="80">
        <f>H19*L19</f>
        <v>0</v>
      </c>
      <c r="Q19" s="80">
        <f>H19*M19</f>
        <v>0</v>
      </c>
      <c r="R19" s="80">
        <f>H19*N19</f>
        <v>0</v>
      </c>
      <c r="S19" s="80">
        <f>P19+Q19+R19</f>
        <v>0</v>
      </c>
      <c r="T19" s="82"/>
    </row>
    <row r="20" spans="1:20" s="32" customFormat="1" ht="52.5" customHeight="1" x14ac:dyDescent="0.2">
      <c r="A20" s="43"/>
      <c r="B20" s="43"/>
      <c r="C20" s="91"/>
      <c r="D20" s="71" t="s">
        <v>99</v>
      </c>
      <c r="E20" s="104" t="s">
        <v>100</v>
      </c>
      <c r="F20" s="73" t="s">
        <v>64</v>
      </c>
      <c r="G20" s="81"/>
      <c r="H20" s="81">
        <v>2</v>
      </c>
      <c r="I20" s="85"/>
      <c r="J20" s="85"/>
      <c r="K20" s="85"/>
      <c r="L20" s="86"/>
      <c r="M20" s="87"/>
      <c r="N20" s="87"/>
      <c r="O20" s="94">
        <f t="shared" ref="O20:O22" si="2">L20+M20+N20</f>
        <v>0</v>
      </c>
      <c r="P20" s="94">
        <f t="shared" ref="P20:P22" si="3">H20*L20</f>
        <v>0</v>
      </c>
      <c r="Q20" s="94">
        <f t="shared" ref="Q20:Q22" si="4">H20*M20</f>
        <v>0</v>
      </c>
      <c r="R20" s="94">
        <f t="shared" ref="R20:R22" si="5">H20*N20</f>
        <v>0</v>
      </c>
      <c r="S20" s="94">
        <f t="shared" ref="S20:S22" si="6">P20+Q20+R20</f>
        <v>0</v>
      </c>
      <c r="T20" s="82"/>
    </row>
    <row r="21" spans="1:20" s="32" customFormat="1" ht="54" customHeight="1" x14ac:dyDescent="0.2">
      <c r="A21" s="43"/>
      <c r="B21" s="43"/>
      <c r="C21" s="91"/>
      <c r="D21" s="71" t="s">
        <v>99</v>
      </c>
      <c r="E21" s="104" t="s">
        <v>101</v>
      </c>
      <c r="F21" s="73" t="s">
        <v>64</v>
      </c>
      <c r="G21" s="81"/>
      <c r="H21" s="81">
        <v>1</v>
      </c>
      <c r="I21" s="85"/>
      <c r="J21" s="85"/>
      <c r="K21" s="85"/>
      <c r="L21" s="86"/>
      <c r="M21" s="87"/>
      <c r="N21" s="87"/>
      <c r="O21" s="94">
        <f t="shared" si="2"/>
        <v>0</v>
      </c>
      <c r="P21" s="94">
        <f t="shared" si="3"/>
        <v>0</v>
      </c>
      <c r="Q21" s="94">
        <f t="shared" si="4"/>
        <v>0</v>
      </c>
      <c r="R21" s="94">
        <f t="shared" si="5"/>
        <v>0</v>
      </c>
      <c r="S21" s="94">
        <f t="shared" si="6"/>
        <v>0</v>
      </c>
      <c r="T21" s="82"/>
    </row>
    <row r="22" spans="1:20" s="32" customFormat="1" ht="53.25" customHeight="1" x14ac:dyDescent="0.2">
      <c r="A22" s="43"/>
      <c r="B22" s="43"/>
      <c r="C22" s="91"/>
      <c r="D22" s="71" t="s">
        <v>99</v>
      </c>
      <c r="E22" s="104" t="s">
        <v>102</v>
      </c>
      <c r="F22" s="73" t="s">
        <v>64</v>
      </c>
      <c r="G22" s="81"/>
      <c r="H22" s="81">
        <v>1</v>
      </c>
      <c r="I22" s="85"/>
      <c r="J22" s="85"/>
      <c r="K22" s="85"/>
      <c r="L22" s="86"/>
      <c r="M22" s="87"/>
      <c r="N22" s="87"/>
      <c r="O22" s="94">
        <f t="shared" si="2"/>
        <v>0</v>
      </c>
      <c r="P22" s="94">
        <f t="shared" si="3"/>
        <v>0</v>
      </c>
      <c r="Q22" s="94">
        <f t="shared" si="4"/>
        <v>0</v>
      </c>
      <c r="R22" s="94">
        <f t="shared" si="5"/>
        <v>0</v>
      </c>
      <c r="S22" s="94">
        <f t="shared" si="6"/>
        <v>0</v>
      </c>
      <c r="T22" s="82"/>
    </row>
    <row r="23" spans="1:20" s="32" customFormat="1" ht="54" customHeight="1" x14ac:dyDescent="0.2">
      <c r="A23" s="43"/>
      <c r="B23" s="43"/>
      <c r="C23" s="91"/>
      <c r="D23" s="71" t="s">
        <v>99</v>
      </c>
      <c r="E23" s="104" t="s">
        <v>103</v>
      </c>
      <c r="F23" s="73" t="s">
        <v>64</v>
      </c>
      <c r="G23" s="81"/>
      <c r="H23" s="81">
        <v>1</v>
      </c>
      <c r="I23" s="85"/>
      <c r="J23" s="85"/>
      <c r="K23" s="85"/>
      <c r="L23" s="86"/>
      <c r="M23" s="87"/>
      <c r="N23" s="87"/>
      <c r="O23" s="94">
        <f>L23+M23+N23</f>
        <v>0</v>
      </c>
      <c r="P23" s="94">
        <f>H23*L23</f>
        <v>0</v>
      </c>
      <c r="Q23" s="94">
        <f>H23*M23</f>
        <v>0</v>
      </c>
      <c r="R23" s="94">
        <f>H23*N23</f>
        <v>0</v>
      </c>
      <c r="S23" s="94">
        <f>P23+Q23+R23</f>
        <v>0</v>
      </c>
      <c r="T23" s="82"/>
    </row>
    <row r="24" spans="1:20" s="32" customFormat="1" ht="53.25" customHeight="1" x14ac:dyDescent="0.2">
      <c r="A24" s="43"/>
      <c r="B24" s="43"/>
      <c r="C24" s="91"/>
      <c r="D24" s="71" t="s">
        <v>99</v>
      </c>
      <c r="E24" s="104" t="s">
        <v>104</v>
      </c>
      <c r="F24" s="73" t="s">
        <v>64</v>
      </c>
      <c r="G24" s="81"/>
      <c r="H24" s="81">
        <v>2</v>
      </c>
      <c r="I24" s="85"/>
      <c r="J24" s="85"/>
      <c r="K24" s="85"/>
      <c r="L24" s="86"/>
      <c r="M24" s="87"/>
      <c r="N24" s="87"/>
      <c r="O24" s="94">
        <f t="shared" ref="O24" si="7">L24+M24+N24</f>
        <v>0</v>
      </c>
      <c r="P24" s="94">
        <f t="shared" ref="P24" si="8">H24*L24</f>
        <v>0</v>
      </c>
      <c r="Q24" s="94">
        <f t="shared" ref="Q24" si="9">H24*M24</f>
        <v>0</v>
      </c>
      <c r="R24" s="94">
        <f t="shared" ref="R24" si="10">H24*N24</f>
        <v>0</v>
      </c>
      <c r="S24" s="94">
        <f t="shared" ref="S24" si="11">P24+Q24+R24</f>
        <v>0</v>
      </c>
      <c r="T24" s="82"/>
    </row>
    <row r="25" spans="1:20" s="32" customFormat="1" ht="56.25" customHeight="1" x14ac:dyDescent="0.2">
      <c r="A25" s="43"/>
      <c r="B25" s="43"/>
      <c r="C25" s="91"/>
      <c r="D25" s="71" t="s">
        <v>70</v>
      </c>
      <c r="E25" s="104" t="s">
        <v>105</v>
      </c>
      <c r="F25" s="73" t="s">
        <v>64</v>
      </c>
      <c r="G25" s="81"/>
      <c r="H25" s="81">
        <v>1</v>
      </c>
      <c r="I25" s="85"/>
      <c r="J25" s="85"/>
      <c r="K25" s="85"/>
      <c r="L25" s="86"/>
      <c r="M25" s="87"/>
      <c r="N25" s="87"/>
      <c r="O25" s="94">
        <f>L25+M25+N25</f>
        <v>0</v>
      </c>
      <c r="P25" s="94">
        <f>H25*L25</f>
        <v>0</v>
      </c>
      <c r="Q25" s="94">
        <f>H25*M25</f>
        <v>0</v>
      </c>
      <c r="R25" s="94">
        <f>H25*N25</f>
        <v>0</v>
      </c>
      <c r="S25" s="94">
        <f>P25+Q25+R25</f>
        <v>0</v>
      </c>
      <c r="T25" s="82"/>
    </row>
    <row r="26" spans="1:20" s="32" customFormat="1" ht="54" customHeight="1" x14ac:dyDescent="0.2">
      <c r="A26" s="43"/>
      <c r="B26" s="43"/>
      <c r="C26" s="91"/>
      <c r="D26" s="71" t="s">
        <v>70</v>
      </c>
      <c r="E26" s="104" t="s">
        <v>106</v>
      </c>
      <c r="F26" s="73" t="s">
        <v>64</v>
      </c>
      <c r="G26" s="81"/>
      <c r="H26" s="81">
        <v>3</v>
      </c>
      <c r="I26" s="85"/>
      <c r="J26" s="85"/>
      <c r="K26" s="85"/>
      <c r="L26" s="86"/>
      <c r="M26" s="87"/>
      <c r="N26" s="87"/>
      <c r="O26" s="94">
        <f t="shared" ref="O26" si="12">L26+M26+N26</f>
        <v>0</v>
      </c>
      <c r="P26" s="94">
        <f t="shared" ref="P26" si="13">H26*L26</f>
        <v>0</v>
      </c>
      <c r="Q26" s="94">
        <f t="shared" ref="Q26" si="14">H26*M26</f>
        <v>0</v>
      </c>
      <c r="R26" s="94">
        <f t="shared" ref="R26" si="15">H26*N26</f>
        <v>0</v>
      </c>
      <c r="S26" s="94">
        <f t="shared" ref="S26" si="16">P26+Q26+R26</f>
        <v>0</v>
      </c>
      <c r="T26" s="82"/>
    </row>
    <row r="27" spans="1:20" s="32" customFormat="1" ht="54.75" customHeight="1" x14ac:dyDescent="0.2">
      <c r="A27" s="43"/>
      <c r="B27" s="43"/>
      <c r="C27" s="91"/>
      <c r="D27" s="71" t="s">
        <v>70</v>
      </c>
      <c r="E27" s="104" t="s">
        <v>107</v>
      </c>
      <c r="F27" s="73" t="s">
        <v>64</v>
      </c>
      <c r="G27" s="81"/>
      <c r="H27" s="81">
        <v>1</v>
      </c>
      <c r="I27" s="85"/>
      <c r="J27" s="85"/>
      <c r="K27" s="85"/>
      <c r="L27" s="86"/>
      <c r="M27" s="87"/>
      <c r="N27" s="87"/>
      <c r="O27" s="94">
        <f>L27+M27+N27</f>
        <v>0</v>
      </c>
      <c r="P27" s="94">
        <f>H27*L27</f>
        <v>0</v>
      </c>
      <c r="Q27" s="94">
        <f>H27*M27</f>
        <v>0</v>
      </c>
      <c r="R27" s="94">
        <f>H27*N27</f>
        <v>0</v>
      </c>
      <c r="S27" s="94">
        <f>P27+Q27+R27</f>
        <v>0</v>
      </c>
      <c r="T27" s="82"/>
    </row>
    <row r="28" spans="1:20" s="32" customFormat="1" ht="55.5" customHeight="1" x14ac:dyDescent="0.2">
      <c r="A28" s="43"/>
      <c r="B28" s="43"/>
      <c r="C28" s="91"/>
      <c r="D28" s="71" t="s">
        <v>70</v>
      </c>
      <c r="E28" s="104" t="s">
        <v>108</v>
      </c>
      <c r="F28" s="73" t="s">
        <v>64</v>
      </c>
      <c r="G28" s="81"/>
      <c r="H28" s="81">
        <v>6</v>
      </c>
      <c r="I28" s="85"/>
      <c r="J28" s="85"/>
      <c r="K28" s="85"/>
      <c r="L28" s="86"/>
      <c r="M28" s="87"/>
      <c r="N28" s="87"/>
      <c r="O28" s="94">
        <f t="shared" ref="O28" si="17">L28+M28+N28</f>
        <v>0</v>
      </c>
      <c r="P28" s="94">
        <f t="shared" ref="P28" si="18">H28*L28</f>
        <v>0</v>
      </c>
      <c r="Q28" s="94">
        <f t="shared" ref="Q28" si="19">H28*M28</f>
        <v>0</v>
      </c>
      <c r="R28" s="94">
        <f t="shared" ref="R28" si="20">H28*N28</f>
        <v>0</v>
      </c>
      <c r="S28" s="94">
        <f t="shared" ref="S28" si="21">P28+Q28+R28</f>
        <v>0</v>
      </c>
      <c r="T28" s="82"/>
    </row>
    <row r="29" spans="1:20" s="32" customFormat="1" ht="54" customHeight="1" x14ac:dyDescent="0.2">
      <c r="A29" s="43"/>
      <c r="B29" s="43"/>
      <c r="C29" s="91"/>
      <c r="D29" s="71" t="s">
        <v>70</v>
      </c>
      <c r="E29" s="104" t="s">
        <v>109</v>
      </c>
      <c r="F29" s="73" t="s">
        <v>64</v>
      </c>
      <c r="G29" s="81"/>
      <c r="H29" s="81">
        <v>7</v>
      </c>
      <c r="I29" s="85"/>
      <c r="J29" s="85"/>
      <c r="K29" s="85"/>
      <c r="L29" s="86"/>
      <c r="M29" s="87"/>
      <c r="N29" s="87"/>
      <c r="O29" s="94">
        <f>L29+M29+N29</f>
        <v>0</v>
      </c>
      <c r="P29" s="94">
        <f>H29*L29</f>
        <v>0</v>
      </c>
      <c r="Q29" s="94">
        <f>H29*M29</f>
        <v>0</v>
      </c>
      <c r="R29" s="94">
        <f>H29*N29</f>
        <v>0</v>
      </c>
      <c r="S29" s="94">
        <f>P29+Q29+R29</f>
        <v>0</v>
      </c>
      <c r="T29" s="82"/>
    </row>
    <row r="30" spans="1:20" s="32" customFormat="1" ht="53.25" customHeight="1" x14ac:dyDescent="0.2">
      <c r="A30" s="43"/>
      <c r="B30" s="43"/>
      <c r="C30" s="91"/>
      <c r="D30" s="71" t="s">
        <v>110</v>
      </c>
      <c r="E30" s="104" t="s">
        <v>111</v>
      </c>
      <c r="F30" s="73" t="s">
        <v>64</v>
      </c>
      <c r="G30" s="81"/>
      <c r="H30" s="81">
        <v>3</v>
      </c>
      <c r="I30" s="85"/>
      <c r="J30" s="85"/>
      <c r="K30" s="85"/>
      <c r="L30" s="86"/>
      <c r="M30" s="87"/>
      <c r="N30" s="87"/>
      <c r="O30" s="94">
        <f>L30+M30+N30</f>
        <v>0</v>
      </c>
      <c r="P30" s="94">
        <f>H30*L30</f>
        <v>0</v>
      </c>
      <c r="Q30" s="94">
        <f>H30*M30</f>
        <v>0</v>
      </c>
      <c r="R30" s="94">
        <f>H30*N30</f>
        <v>0</v>
      </c>
      <c r="S30" s="94">
        <f>P30+Q30+R30</f>
        <v>0</v>
      </c>
      <c r="T30" s="82"/>
    </row>
    <row r="31" spans="1:20" s="32" customFormat="1" ht="54" customHeight="1" x14ac:dyDescent="0.2">
      <c r="A31" s="43"/>
      <c r="B31" s="43"/>
      <c r="C31" s="91"/>
      <c r="D31" s="72" t="s">
        <v>71</v>
      </c>
      <c r="E31" s="104" t="s">
        <v>72</v>
      </c>
      <c r="F31" s="73" t="s">
        <v>64</v>
      </c>
      <c r="G31" s="81"/>
      <c r="H31" s="81">
        <v>2</v>
      </c>
      <c r="I31" s="85"/>
      <c r="J31" s="85"/>
      <c r="K31" s="85"/>
      <c r="L31" s="86"/>
      <c r="M31" s="87"/>
      <c r="N31" s="87"/>
      <c r="O31" s="94">
        <f t="shared" ref="O31:O38" si="22">L31+M31+N31</f>
        <v>0</v>
      </c>
      <c r="P31" s="94">
        <f t="shared" ref="P31:P38" si="23">H31*L31</f>
        <v>0</v>
      </c>
      <c r="Q31" s="94">
        <f t="shared" ref="Q31:Q38" si="24">H31*M31</f>
        <v>0</v>
      </c>
      <c r="R31" s="94">
        <f t="shared" ref="R31:R38" si="25">H31*N31</f>
        <v>0</v>
      </c>
      <c r="S31" s="94">
        <f t="shared" ref="S31:S38" si="26">P31+Q31+R31</f>
        <v>0</v>
      </c>
      <c r="T31" s="82"/>
    </row>
    <row r="32" spans="1:20" s="32" customFormat="1" ht="58.5" customHeight="1" x14ac:dyDescent="0.2">
      <c r="A32" s="43"/>
      <c r="B32" s="43"/>
      <c r="C32" s="91"/>
      <c r="D32" s="71" t="s">
        <v>70</v>
      </c>
      <c r="E32" s="104" t="s">
        <v>74</v>
      </c>
      <c r="F32" s="73" t="s">
        <v>64</v>
      </c>
      <c r="G32" s="81"/>
      <c r="H32" s="81">
        <v>1</v>
      </c>
      <c r="I32" s="85"/>
      <c r="J32" s="85"/>
      <c r="K32" s="85"/>
      <c r="L32" s="86"/>
      <c r="M32" s="87"/>
      <c r="N32" s="87"/>
      <c r="O32" s="94">
        <f t="shared" si="22"/>
        <v>0</v>
      </c>
      <c r="P32" s="94">
        <f t="shared" si="23"/>
        <v>0</v>
      </c>
      <c r="Q32" s="94">
        <f t="shared" si="24"/>
        <v>0</v>
      </c>
      <c r="R32" s="94">
        <f t="shared" si="25"/>
        <v>0</v>
      </c>
      <c r="S32" s="94">
        <f t="shared" si="26"/>
        <v>0</v>
      </c>
      <c r="T32" s="82"/>
    </row>
    <row r="33" spans="1:20" s="32" customFormat="1" ht="56.25" customHeight="1" x14ac:dyDescent="0.2">
      <c r="A33" s="43"/>
      <c r="B33" s="43"/>
      <c r="C33" s="91"/>
      <c r="D33" s="71" t="s">
        <v>70</v>
      </c>
      <c r="E33" s="104" t="s">
        <v>76</v>
      </c>
      <c r="F33" s="73" t="s">
        <v>64</v>
      </c>
      <c r="G33" s="81"/>
      <c r="H33" s="81">
        <v>6</v>
      </c>
      <c r="I33" s="85"/>
      <c r="J33" s="85"/>
      <c r="K33" s="85"/>
      <c r="L33" s="86"/>
      <c r="M33" s="87"/>
      <c r="N33" s="87"/>
      <c r="O33" s="94">
        <f t="shared" si="22"/>
        <v>0</v>
      </c>
      <c r="P33" s="94">
        <f t="shared" si="23"/>
        <v>0</v>
      </c>
      <c r="Q33" s="94">
        <f t="shared" si="24"/>
        <v>0</v>
      </c>
      <c r="R33" s="94">
        <f t="shared" si="25"/>
        <v>0</v>
      </c>
      <c r="S33" s="94">
        <f t="shared" si="26"/>
        <v>0</v>
      </c>
      <c r="T33" s="82"/>
    </row>
    <row r="34" spans="1:20" s="32" customFormat="1" ht="54.75" customHeight="1" x14ac:dyDescent="0.2">
      <c r="A34" s="43"/>
      <c r="B34" s="43"/>
      <c r="C34" s="91"/>
      <c r="D34" s="71" t="s">
        <v>236</v>
      </c>
      <c r="E34" s="104" t="s">
        <v>77</v>
      </c>
      <c r="F34" s="73" t="s">
        <v>64</v>
      </c>
      <c r="G34" s="81"/>
      <c r="H34" s="81">
        <v>1</v>
      </c>
      <c r="I34" s="85"/>
      <c r="J34" s="85"/>
      <c r="K34" s="85"/>
      <c r="L34" s="86"/>
      <c r="M34" s="87"/>
      <c r="N34" s="87"/>
      <c r="O34" s="94">
        <f t="shared" si="22"/>
        <v>0</v>
      </c>
      <c r="P34" s="94">
        <f t="shared" si="23"/>
        <v>0</v>
      </c>
      <c r="Q34" s="94">
        <f t="shared" si="24"/>
        <v>0</v>
      </c>
      <c r="R34" s="94">
        <f t="shared" si="25"/>
        <v>0</v>
      </c>
      <c r="S34" s="94">
        <f t="shared" si="26"/>
        <v>0</v>
      </c>
      <c r="T34" s="82"/>
    </row>
    <row r="35" spans="1:20" s="32" customFormat="1" ht="53.25" customHeight="1" x14ac:dyDescent="0.2">
      <c r="A35" s="43"/>
      <c r="B35" s="43"/>
      <c r="C35" s="91"/>
      <c r="D35" s="71" t="s">
        <v>237</v>
      </c>
      <c r="E35" s="104" t="s">
        <v>78</v>
      </c>
      <c r="F35" s="73" t="s">
        <v>64</v>
      </c>
      <c r="G35" s="81"/>
      <c r="H35" s="81">
        <v>2</v>
      </c>
      <c r="I35" s="85"/>
      <c r="J35" s="85"/>
      <c r="K35" s="85"/>
      <c r="L35" s="86"/>
      <c r="M35" s="87"/>
      <c r="N35" s="87"/>
      <c r="O35" s="94">
        <f t="shared" si="22"/>
        <v>0</v>
      </c>
      <c r="P35" s="94">
        <f t="shared" si="23"/>
        <v>0</v>
      </c>
      <c r="Q35" s="94">
        <f t="shared" si="24"/>
        <v>0</v>
      </c>
      <c r="R35" s="94">
        <f t="shared" si="25"/>
        <v>0</v>
      </c>
      <c r="S35" s="94">
        <f t="shared" si="26"/>
        <v>0</v>
      </c>
      <c r="T35" s="82"/>
    </row>
    <row r="36" spans="1:20" s="32" customFormat="1" ht="54.75" customHeight="1" x14ac:dyDescent="0.2">
      <c r="A36" s="43"/>
      <c r="B36" s="43"/>
      <c r="C36" s="91"/>
      <c r="D36" s="71" t="s">
        <v>238</v>
      </c>
      <c r="E36" s="104" t="s">
        <v>79</v>
      </c>
      <c r="F36" s="73" t="s">
        <v>64</v>
      </c>
      <c r="G36" s="81"/>
      <c r="H36" s="81">
        <v>1</v>
      </c>
      <c r="I36" s="85"/>
      <c r="J36" s="85"/>
      <c r="K36" s="85"/>
      <c r="L36" s="86"/>
      <c r="M36" s="87"/>
      <c r="N36" s="87"/>
      <c r="O36" s="94">
        <f t="shared" si="22"/>
        <v>0</v>
      </c>
      <c r="P36" s="94">
        <f t="shared" si="23"/>
        <v>0</v>
      </c>
      <c r="Q36" s="94">
        <f t="shared" si="24"/>
        <v>0</v>
      </c>
      <c r="R36" s="94">
        <f t="shared" si="25"/>
        <v>0</v>
      </c>
      <c r="S36" s="94">
        <f t="shared" si="26"/>
        <v>0</v>
      </c>
      <c r="T36" s="82"/>
    </row>
    <row r="37" spans="1:20" s="32" customFormat="1" ht="52.5" customHeight="1" x14ac:dyDescent="0.2">
      <c r="A37" s="43"/>
      <c r="B37" s="43"/>
      <c r="C37" s="91"/>
      <c r="D37" s="71" t="s">
        <v>80</v>
      </c>
      <c r="E37" s="104" t="s">
        <v>81</v>
      </c>
      <c r="F37" s="73" t="s">
        <v>64</v>
      </c>
      <c r="G37" s="81"/>
      <c r="H37" s="81">
        <v>1</v>
      </c>
      <c r="I37" s="85"/>
      <c r="J37" s="85"/>
      <c r="K37" s="85"/>
      <c r="L37" s="86"/>
      <c r="M37" s="87"/>
      <c r="N37" s="87"/>
      <c r="O37" s="94">
        <f t="shared" si="22"/>
        <v>0</v>
      </c>
      <c r="P37" s="94">
        <f t="shared" si="23"/>
        <v>0</v>
      </c>
      <c r="Q37" s="94">
        <f t="shared" si="24"/>
        <v>0</v>
      </c>
      <c r="R37" s="94">
        <f t="shared" si="25"/>
        <v>0</v>
      </c>
      <c r="S37" s="94">
        <f t="shared" si="26"/>
        <v>0</v>
      </c>
      <c r="T37" s="82"/>
    </row>
    <row r="38" spans="1:20" s="32" customFormat="1" ht="36" customHeight="1" x14ac:dyDescent="0.2">
      <c r="A38" s="43"/>
      <c r="B38" s="43"/>
      <c r="C38" s="91"/>
      <c r="D38" s="71" t="s">
        <v>82</v>
      </c>
      <c r="E38" s="104" t="s">
        <v>83</v>
      </c>
      <c r="F38" s="73" t="s">
        <v>64</v>
      </c>
      <c r="G38" s="81"/>
      <c r="H38" s="81">
        <v>1</v>
      </c>
      <c r="I38" s="85"/>
      <c r="J38" s="85"/>
      <c r="K38" s="85"/>
      <c r="L38" s="86"/>
      <c r="M38" s="87"/>
      <c r="N38" s="87"/>
      <c r="O38" s="94">
        <f t="shared" si="22"/>
        <v>0</v>
      </c>
      <c r="P38" s="94">
        <f t="shared" si="23"/>
        <v>0</v>
      </c>
      <c r="Q38" s="94">
        <f t="shared" si="24"/>
        <v>0</v>
      </c>
      <c r="R38" s="94">
        <f t="shared" si="25"/>
        <v>0</v>
      </c>
      <c r="S38" s="94">
        <f t="shared" si="26"/>
        <v>0</v>
      </c>
      <c r="T38" s="82"/>
    </row>
    <row r="39" spans="1:20" s="32" customFormat="1" ht="44.25" customHeight="1" x14ac:dyDescent="0.2">
      <c r="A39" s="43"/>
      <c r="B39" s="43"/>
      <c r="C39" s="91"/>
      <c r="D39" s="71" t="s">
        <v>239</v>
      </c>
      <c r="E39" s="104" t="s">
        <v>84</v>
      </c>
      <c r="F39" s="73" t="s">
        <v>64</v>
      </c>
      <c r="G39" s="81"/>
      <c r="H39" s="81">
        <v>1</v>
      </c>
      <c r="I39" s="85"/>
      <c r="J39" s="85"/>
      <c r="K39" s="85"/>
      <c r="L39" s="86"/>
      <c r="M39" s="87"/>
      <c r="N39" s="87"/>
      <c r="O39" s="94">
        <f t="shared" ref="O39:O47" si="27">L39+M39+N39</f>
        <v>0</v>
      </c>
      <c r="P39" s="94">
        <f t="shared" ref="P39:P47" si="28">H39*L39</f>
        <v>0</v>
      </c>
      <c r="Q39" s="94">
        <f t="shared" ref="Q39:Q47" si="29">H39*M39</f>
        <v>0</v>
      </c>
      <c r="R39" s="94">
        <f t="shared" ref="R39:R47" si="30">H39*N39</f>
        <v>0</v>
      </c>
      <c r="S39" s="94">
        <f t="shared" ref="S39:S47" si="31">P39+Q39+R39</f>
        <v>0</v>
      </c>
      <c r="T39" s="82"/>
    </row>
    <row r="40" spans="1:20" s="32" customFormat="1" ht="45" customHeight="1" x14ac:dyDescent="0.2">
      <c r="A40" s="43"/>
      <c r="B40" s="43"/>
      <c r="C40" s="91"/>
      <c r="D40" s="71" t="s">
        <v>239</v>
      </c>
      <c r="E40" s="104" t="s">
        <v>85</v>
      </c>
      <c r="F40" s="73" t="s">
        <v>64</v>
      </c>
      <c r="G40" s="81"/>
      <c r="H40" s="81">
        <v>2</v>
      </c>
      <c r="I40" s="85"/>
      <c r="J40" s="85"/>
      <c r="K40" s="85"/>
      <c r="L40" s="86"/>
      <c r="M40" s="87"/>
      <c r="N40" s="87"/>
      <c r="O40" s="94">
        <f t="shared" si="27"/>
        <v>0</v>
      </c>
      <c r="P40" s="94">
        <f t="shared" si="28"/>
        <v>0</v>
      </c>
      <c r="Q40" s="94">
        <f t="shared" si="29"/>
        <v>0</v>
      </c>
      <c r="R40" s="94">
        <f t="shared" si="30"/>
        <v>0</v>
      </c>
      <c r="S40" s="94">
        <f t="shared" si="31"/>
        <v>0</v>
      </c>
      <c r="T40" s="82"/>
    </row>
    <row r="41" spans="1:20" s="32" customFormat="1" ht="45.75" customHeight="1" x14ac:dyDescent="0.2">
      <c r="A41" s="43"/>
      <c r="B41" s="43"/>
      <c r="C41" s="91"/>
      <c r="D41" s="71" t="s">
        <v>239</v>
      </c>
      <c r="E41" s="104" t="s">
        <v>86</v>
      </c>
      <c r="F41" s="73" t="s">
        <v>64</v>
      </c>
      <c r="G41" s="81"/>
      <c r="H41" s="81">
        <v>1</v>
      </c>
      <c r="I41" s="85"/>
      <c r="J41" s="85"/>
      <c r="K41" s="85"/>
      <c r="L41" s="86"/>
      <c r="M41" s="87"/>
      <c r="N41" s="87"/>
      <c r="O41" s="94">
        <f t="shared" si="27"/>
        <v>0</v>
      </c>
      <c r="P41" s="94">
        <f t="shared" si="28"/>
        <v>0</v>
      </c>
      <c r="Q41" s="94">
        <f t="shared" si="29"/>
        <v>0</v>
      </c>
      <c r="R41" s="94">
        <f t="shared" si="30"/>
        <v>0</v>
      </c>
      <c r="S41" s="94">
        <f t="shared" si="31"/>
        <v>0</v>
      </c>
      <c r="T41" s="82"/>
    </row>
    <row r="42" spans="1:20" s="32" customFormat="1" ht="53.25" customHeight="1" x14ac:dyDescent="0.2">
      <c r="A42" s="43"/>
      <c r="B42" s="43"/>
      <c r="C42" s="91"/>
      <c r="D42" s="71" t="s">
        <v>87</v>
      </c>
      <c r="E42" s="104" t="s">
        <v>88</v>
      </c>
      <c r="F42" s="73" t="s">
        <v>64</v>
      </c>
      <c r="G42" s="81"/>
      <c r="H42" s="81">
        <v>10</v>
      </c>
      <c r="I42" s="85"/>
      <c r="J42" s="85"/>
      <c r="K42" s="85"/>
      <c r="L42" s="86"/>
      <c r="M42" s="87"/>
      <c r="N42" s="87"/>
      <c r="O42" s="94">
        <f t="shared" ref="O42:O46" si="32">L42+M42+N42</f>
        <v>0</v>
      </c>
      <c r="P42" s="94">
        <f t="shared" ref="P42:P46" si="33">H42*L42</f>
        <v>0</v>
      </c>
      <c r="Q42" s="94">
        <f t="shared" ref="Q42:Q46" si="34">H42*M42</f>
        <v>0</v>
      </c>
      <c r="R42" s="94">
        <f t="shared" ref="R42:R46" si="35">H42*N42</f>
        <v>0</v>
      </c>
      <c r="S42" s="94">
        <f t="shared" ref="S42:S46" si="36">P42+Q42+R42</f>
        <v>0</v>
      </c>
      <c r="T42" s="82"/>
    </row>
    <row r="43" spans="1:20" s="32" customFormat="1" ht="58.5" customHeight="1" x14ac:dyDescent="0.2">
      <c r="A43" s="43"/>
      <c r="B43" s="43"/>
      <c r="C43" s="91"/>
      <c r="D43" s="71" t="s">
        <v>240</v>
      </c>
      <c r="E43" s="104" t="s">
        <v>89</v>
      </c>
      <c r="F43" s="73" t="s">
        <v>64</v>
      </c>
      <c r="G43" s="81"/>
      <c r="H43" s="81">
        <v>1</v>
      </c>
      <c r="I43" s="85"/>
      <c r="J43" s="85"/>
      <c r="K43" s="85"/>
      <c r="L43" s="86"/>
      <c r="M43" s="87"/>
      <c r="N43" s="87"/>
      <c r="O43" s="94">
        <f t="shared" si="32"/>
        <v>0</v>
      </c>
      <c r="P43" s="94">
        <f t="shared" si="33"/>
        <v>0</v>
      </c>
      <c r="Q43" s="94">
        <f t="shared" si="34"/>
        <v>0</v>
      </c>
      <c r="R43" s="94">
        <f t="shared" si="35"/>
        <v>0</v>
      </c>
      <c r="S43" s="94">
        <f t="shared" si="36"/>
        <v>0</v>
      </c>
      <c r="T43" s="82"/>
    </row>
    <row r="44" spans="1:20" s="32" customFormat="1" ht="55.5" customHeight="1" x14ac:dyDescent="0.2">
      <c r="A44" s="43"/>
      <c r="B44" s="43"/>
      <c r="C44" s="91"/>
      <c r="D44" s="71" t="s">
        <v>90</v>
      </c>
      <c r="E44" s="104" t="s">
        <v>91</v>
      </c>
      <c r="F44" s="73" t="s">
        <v>64</v>
      </c>
      <c r="G44" s="81"/>
      <c r="H44" s="81">
        <v>11</v>
      </c>
      <c r="I44" s="85"/>
      <c r="J44" s="85"/>
      <c r="K44" s="85"/>
      <c r="L44" s="86"/>
      <c r="M44" s="87"/>
      <c r="N44" s="87"/>
      <c r="O44" s="94">
        <f t="shared" si="32"/>
        <v>0</v>
      </c>
      <c r="P44" s="94">
        <f t="shared" si="33"/>
        <v>0</v>
      </c>
      <c r="Q44" s="94">
        <f t="shared" si="34"/>
        <v>0</v>
      </c>
      <c r="R44" s="94">
        <f t="shared" si="35"/>
        <v>0</v>
      </c>
      <c r="S44" s="94">
        <f t="shared" si="36"/>
        <v>0</v>
      </c>
      <c r="T44" s="82"/>
    </row>
    <row r="45" spans="1:20" s="32" customFormat="1" ht="55.5" customHeight="1" x14ac:dyDescent="0.2">
      <c r="A45" s="43"/>
      <c r="B45" s="43"/>
      <c r="C45" s="91"/>
      <c r="D45" s="71" t="s">
        <v>92</v>
      </c>
      <c r="E45" s="104" t="s">
        <v>93</v>
      </c>
      <c r="F45" s="73" t="s">
        <v>64</v>
      </c>
      <c r="G45" s="81"/>
      <c r="H45" s="81">
        <v>69</v>
      </c>
      <c r="I45" s="85"/>
      <c r="J45" s="85"/>
      <c r="K45" s="85"/>
      <c r="L45" s="86"/>
      <c r="M45" s="87"/>
      <c r="N45" s="87"/>
      <c r="O45" s="94">
        <f t="shared" si="32"/>
        <v>0</v>
      </c>
      <c r="P45" s="94">
        <f t="shared" si="33"/>
        <v>0</v>
      </c>
      <c r="Q45" s="94">
        <f t="shared" si="34"/>
        <v>0</v>
      </c>
      <c r="R45" s="94">
        <f t="shared" si="35"/>
        <v>0</v>
      </c>
      <c r="S45" s="94">
        <f t="shared" si="36"/>
        <v>0</v>
      </c>
      <c r="T45" s="82"/>
    </row>
    <row r="46" spans="1:20" s="32" customFormat="1" ht="44.25" customHeight="1" x14ac:dyDescent="0.2">
      <c r="A46" s="43"/>
      <c r="B46" s="43"/>
      <c r="C46" s="91"/>
      <c r="D46" s="71" t="s">
        <v>241</v>
      </c>
      <c r="E46" s="104" t="s">
        <v>94</v>
      </c>
      <c r="F46" s="73" t="s">
        <v>64</v>
      </c>
      <c r="G46" s="81"/>
      <c r="H46" s="81">
        <v>2</v>
      </c>
      <c r="I46" s="85"/>
      <c r="J46" s="85"/>
      <c r="K46" s="85"/>
      <c r="L46" s="86"/>
      <c r="M46" s="87"/>
      <c r="N46" s="87"/>
      <c r="O46" s="94">
        <f t="shared" si="32"/>
        <v>0</v>
      </c>
      <c r="P46" s="94">
        <f t="shared" si="33"/>
        <v>0</v>
      </c>
      <c r="Q46" s="94">
        <f t="shared" si="34"/>
        <v>0</v>
      </c>
      <c r="R46" s="94">
        <f t="shared" si="35"/>
        <v>0</v>
      </c>
      <c r="S46" s="94">
        <f t="shared" si="36"/>
        <v>0</v>
      </c>
      <c r="T46" s="82"/>
    </row>
    <row r="47" spans="1:20" s="32" customFormat="1" ht="54.75" customHeight="1" x14ac:dyDescent="0.2">
      <c r="A47" s="43"/>
      <c r="B47" s="43"/>
      <c r="C47" s="91"/>
      <c r="D47" s="71" t="s">
        <v>95</v>
      </c>
      <c r="E47" s="104" t="s">
        <v>96</v>
      </c>
      <c r="F47" s="73" t="s">
        <v>64</v>
      </c>
      <c r="G47" s="81"/>
      <c r="H47" s="81">
        <v>15</v>
      </c>
      <c r="I47" s="85"/>
      <c r="J47" s="85"/>
      <c r="K47" s="85"/>
      <c r="L47" s="86"/>
      <c r="M47" s="87"/>
      <c r="N47" s="87"/>
      <c r="O47" s="94">
        <f t="shared" si="27"/>
        <v>0</v>
      </c>
      <c r="P47" s="94">
        <f t="shared" si="28"/>
        <v>0</v>
      </c>
      <c r="Q47" s="94">
        <f t="shared" si="29"/>
        <v>0</v>
      </c>
      <c r="R47" s="94">
        <f t="shared" si="30"/>
        <v>0</v>
      </c>
      <c r="S47" s="94">
        <f t="shared" si="31"/>
        <v>0</v>
      </c>
      <c r="T47" s="82"/>
    </row>
    <row r="48" spans="1:20" s="32" customFormat="1" ht="58.5" customHeight="1" x14ac:dyDescent="0.2">
      <c r="A48" s="43"/>
      <c r="B48" s="43"/>
      <c r="C48" s="91"/>
      <c r="D48" s="71" t="s">
        <v>97</v>
      </c>
      <c r="E48" s="104" t="s">
        <v>98</v>
      </c>
      <c r="F48" s="73" t="s">
        <v>64</v>
      </c>
      <c r="G48" s="81"/>
      <c r="H48" s="81">
        <v>4</v>
      </c>
      <c r="I48" s="85"/>
      <c r="J48" s="85"/>
      <c r="K48" s="85"/>
      <c r="L48" s="86"/>
      <c r="M48" s="87"/>
      <c r="N48" s="87"/>
      <c r="O48" s="94">
        <f t="shared" ref="O48" si="37">L48+M48+N48</f>
        <v>0</v>
      </c>
      <c r="P48" s="94">
        <f t="shared" ref="P48" si="38">H48*L48</f>
        <v>0</v>
      </c>
      <c r="Q48" s="94">
        <f t="shared" ref="Q48" si="39">H48*M48</f>
        <v>0</v>
      </c>
      <c r="R48" s="94">
        <f t="shared" ref="R48" si="40">H48*N48</f>
        <v>0</v>
      </c>
      <c r="S48" s="94">
        <f t="shared" ref="S48" si="41">P48+Q48+R48</f>
        <v>0</v>
      </c>
      <c r="T48" s="82"/>
    </row>
    <row r="49" spans="1:21" s="32" customFormat="1" ht="15" customHeight="1" x14ac:dyDescent="0.2">
      <c r="A49" s="90"/>
      <c r="B49" s="90"/>
      <c r="C49" s="59"/>
      <c r="D49" s="125" t="s">
        <v>144</v>
      </c>
      <c r="E49" s="126"/>
      <c r="F49" s="126"/>
      <c r="G49" s="126"/>
      <c r="H49" s="127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88"/>
      <c r="U49" s="33"/>
    </row>
    <row r="50" spans="1:21" s="32" customFormat="1" ht="15" customHeight="1" x14ac:dyDescent="0.2">
      <c r="A50" s="35"/>
      <c r="B50" s="35"/>
      <c r="C50" s="36"/>
      <c r="D50" s="77" t="s">
        <v>112</v>
      </c>
      <c r="E50" s="77"/>
      <c r="F50" s="76" t="s">
        <v>64</v>
      </c>
      <c r="G50" s="37"/>
      <c r="H50" s="78">
        <f>SUM(H51:H63)</f>
        <v>557</v>
      </c>
      <c r="I50" s="92"/>
      <c r="J50" s="92"/>
      <c r="K50" s="92"/>
      <c r="L50" s="92"/>
      <c r="M50" s="93"/>
      <c r="N50" s="93"/>
      <c r="O50" s="80">
        <f t="shared" ref="O50:O59" si="42">L50+M50+N50</f>
        <v>0</v>
      </c>
      <c r="P50" s="80">
        <f t="shared" ref="P50:P59" si="43">H50*L50</f>
        <v>0</v>
      </c>
      <c r="Q50" s="80">
        <f t="shared" ref="Q50:Q59" si="44">H50*M50</f>
        <v>0</v>
      </c>
      <c r="R50" s="80">
        <f t="shared" ref="R50:R59" si="45">H50*N50</f>
        <v>0</v>
      </c>
      <c r="S50" s="80">
        <f t="shared" ref="S50:S59" si="46">P50+Q50+R50</f>
        <v>0</v>
      </c>
      <c r="T50" s="88"/>
      <c r="U50" s="33"/>
    </row>
    <row r="51" spans="1:21" s="32" customFormat="1" ht="73.5" customHeight="1" x14ac:dyDescent="0.2">
      <c r="A51" s="43"/>
      <c r="B51" s="43"/>
      <c r="C51" s="91"/>
      <c r="D51" s="83" t="s">
        <v>125</v>
      </c>
      <c r="E51" s="75" t="s">
        <v>142</v>
      </c>
      <c r="F51" s="73" t="s">
        <v>64</v>
      </c>
      <c r="G51" s="65"/>
      <c r="H51" s="84">
        <v>78</v>
      </c>
      <c r="I51" s="85"/>
      <c r="J51" s="85"/>
      <c r="K51" s="85"/>
      <c r="L51" s="86"/>
      <c r="M51" s="87"/>
      <c r="N51" s="87"/>
      <c r="O51" s="94">
        <f t="shared" ref="O51:O52" si="47">L51+M51+N51</f>
        <v>0</v>
      </c>
      <c r="P51" s="94">
        <f t="shared" ref="P51:P52" si="48">H51*L51</f>
        <v>0</v>
      </c>
      <c r="Q51" s="94">
        <f t="shared" ref="Q51:Q52" si="49">H51*M51</f>
        <v>0</v>
      </c>
      <c r="R51" s="94">
        <f t="shared" ref="R51:R52" si="50">H51*N51</f>
        <v>0</v>
      </c>
      <c r="S51" s="94">
        <f t="shared" ref="S51:S52" si="51">P51+Q51+R51</f>
        <v>0</v>
      </c>
      <c r="T51" s="82"/>
    </row>
    <row r="52" spans="1:21" s="32" customFormat="1" ht="73.5" customHeight="1" x14ac:dyDescent="0.2">
      <c r="A52" s="43"/>
      <c r="B52" s="43"/>
      <c r="C52" s="91"/>
      <c r="D52" s="83" t="s">
        <v>125</v>
      </c>
      <c r="E52" s="75" t="s">
        <v>143</v>
      </c>
      <c r="F52" s="73" t="s">
        <v>64</v>
      </c>
      <c r="G52" s="65"/>
      <c r="H52" s="84">
        <v>350</v>
      </c>
      <c r="I52" s="85"/>
      <c r="J52" s="85"/>
      <c r="K52" s="85"/>
      <c r="L52" s="86"/>
      <c r="M52" s="87"/>
      <c r="N52" s="87"/>
      <c r="O52" s="94">
        <f t="shared" si="47"/>
        <v>0</v>
      </c>
      <c r="P52" s="94">
        <f t="shared" si="48"/>
        <v>0</v>
      </c>
      <c r="Q52" s="94">
        <f t="shared" si="49"/>
        <v>0</v>
      </c>
      <c r="R52" s="94">
        <f t="shared" si="50"/>
        <v>0</v>
      </c>
      <c r="S52" s="94">
        <f t="shared" si="51"/>
        <v>0</v>
      </c>
      <c r="T52" s="82"/>
    </row>
    <row r="53" spans="1:21" s="32" customFormat="1" ht="73.5" customHeight="1" x14ac:dyDescent="0.2">
      <c r="A53" s="43"/>
      <c r="B53" s="43"/>
      <c r="C53" s="91"/>
      <c r="D53" s="83" t="s">
        <v>125</v>
      </c>
      <c r="E53" s="75" t="s">
        <v>147</v>
      </c>
      <c r="F53" s="73" t="s">
        <v>64</v>
      </c>
      <c r="G53" s="65"/>
      <c r="H53" s="84">
        <v>1</v>
      </c>
      <c r="I53" s="85"/>
      <c r="J53" s="85"/>
      <c r="K53" s="85"/>
      <c r="L53" s="86"/>
      <c r="M53" s="87"/>
      <c r="N53" s="87"/>
      <c r="O53" s="94">
        <f t="shared" ref="O53:O55" si="52">L53+M53+N53</f>
        <v>0</v>
      </c>
      <c r="P53" s="94">
        <f t="shared" ref="P53:P55" si="53">H53*L53</f>
        <v>0</v>
      </c>
      <c r="Q53" s="94">
        <f t="shared" ref="Q53:Q55" si="54">H53*M53</f>
        <v>0</v>
      </c>
      <c r="R53" s="94">
        <f t="shared" ref="R53:R55" si="55">H53*N53</f>
        <v>0</v>
      </c>
      <c r="S53" s="94">
        <f t="shared" ref="S53:S55" si="56">P53+Q53+R53</f>
        <v>0</v>
      </c>
      <c r="T53" s="82"/>
    </row>
    <row r="54" spans="1:21" s="32" customFormat="1" ht="77.25" customHeight="1" x14ac:dyDescent="0.2">
      <c r="A54" s="43"/>
      <c r="B54" s="43"/>
      <c r="C54" s="91"/>
      <c r="D54" s="83" t="s">
        <v>148</v>
      </c>
      <c r="E54" s="75" t="s">
        <v>149</v>
      </c>
      <c r="F54" s="73" t="s">
        <v>64</v>
      </c>
      <c r="G54" s="65"/>
      <c r="H54" s="84">
        <v>7</v>
      </c>
      <c r="I54" s="85"/>
      <c r="J54" s="85"/>
      <c r="K54" s="85"/>
      <c r="L54" s="86"/>
      <c r="M54" s="87"/>
      <c r="N54" s="87"/>
      <c r="O54" s="94">
        <f t="shared" si="52"/>
        <v>0</v>
      </c>
      <c r="P54" s="94">
        <f t="shared" si="53"/>
        <v>0</v>
      </c>
      <c r="Q54" s="94">
        <f t="shared" si="54"/>
        <v>0</v>
      </c>
      <c r="R54" s="94">
        <f t="shared" si="55"/>
        <v>0</v>
      </c>
      <c r="S54" s="94">
        <f t="shared" si="56"/>
        <v>0</v>
      </c>
      <c r="T54" s="82"/>
    </row>
    <row r="55" spans="1:21" s="32" customFormat="1" ht="90" customHeight="1" x14ac:dyDescent="0.2">
      <c r="A55" s="43"/>
      <c r="B55" s="43"/>
      <c r="C55" s="91"/>
      <c r="D55" s="83" t="s">
        <v>150</v>
      </c>
      <c r="E55" s="75" t="s">
        <v>151</v>
      </c>
      <c r="F55" s="73" t="s">
        <v>64</v>
      </c>
      <c r="G55" s="65"/>
      <c r="H55" s="84">
        <v>52</v>
      </c>
      <c r="I55" s="85"/>
      <c r="J55" s="85"/>
      <c r="K55" s="85"/>
      <c r="L55" s="86"/>
      <c r="M55" s="87"/>
      <c r="N55" s="87"/>
      <c r="O55" s="94">
        <f t="shared" si="52"/>
        <v>0</v>
      </c>
      <c r="P55" s="94">
        <f t="shared" si="53"/>
        <v>0</v>
      </c>
      <c r="Q55" s="94">
        <f t="shared" si="54"/>
        <v>0</v>
      </c>
      <c r="R55" s="94">
        <f t="shared" si="55"/>
        <v>0</v>
      </c>
      <c r="S55" s="94">
        <f t="shared" si="56"/>
        <v>0</v>
      </c>
      <c r="T55" s="82"/>
    </row>
    <row r="56" spans="1:21" s="32" customFormat="1" ht="64.5" customHeight="1" x14ac:dyDescent="0.2">
      <c r="A56" s="43"/>
      <c r="B56" s="43"/>
      <c r="C56" s="91"/>
      <c r="D56" s="83" t="s">
        <v>113</v>
      </c>
      <c r="E56" s="75" t="s">
        <v>114</v>
      </c>
      <c r="F56" s="73" t="s">
        <v>64</v>
      </c>
      <c r="G56" s="65"/>
      <c r="H56" s="84">
        <v>4</v>
      </c>
      <c r="I56" s="85"/>
      <c r="J56" s="85"/>
      <c r="K56" s="85"/>
      <c r="L56" s="86"/>
      <c r="M56" s="87"/>
      <c r="N56" s="87"/>
      <c r="O56" s="94">
        <f t="shared" si="42"/>
        <v>0</v>
      </c>
      <c r="P56" s="94">
        <f t="shared" si="43"/>
        <v>0</v>
      </c>
      <c r="Q56" s="94">
        <f t="shared" si="44"/>
        <v>0</v>
      </c>
      <c r="R56" s="94">
        <f t="shared" si="45"/>
        <v>0</v>
      </c>
      <c r="S56" s="94">
        <f t="shared" si="46"/>
        <v>0</v>
      </c>
      <c r="T56" s="82"/>
    </row>
    <row r="57" spans="1:21" s="32" customFormat="1" ht="66" customHeight="1" x14ac:dyDescent="0.2">
      <c r="A57" s="43"/>
      <c r="B57" s="43"/>
      <c r="C57" s="91"/>
      <c r="D57" s="83" t="s">
        <v>113</v>
      </c>
      <c r="E57" s="75" t="s">
        <v>115</v>
      </c>
      <c r="F57" s="73" t="s">
        <v>64</v>
      </c>
      <c r="G57" s="65"/>
      <c r="H57" s="84">
        <v>2</v>
      </c>
      <c r="I57" s="85"/>
      <c r="J57" s="85"/>
      <c r="K57" s="85"/>
      <c r="L57" s="86"/>
      <c r="M57" s="87"/>
      <c r="N57" s="87"/>
      <c r="O57" s="94">
        <f t="shared" si="42"/>
        <v>0</v>
      </c>
      <c r="P57" s="94">
        <f t="shared" si="43"/>
        <v>0</v>
      </c>
      <c r="Q57" s="94">
        <f t="shared" si="44"/>
        <v>0</v>
      </c>
      <c r="R57" s="94">
        <f t="shared" si="45"/>
        <v>0</v>
      </c>
      <c r="S57" s="94">
        <f t="shared" si="46"/>
        <v>0</v>
      </c>
      <c r="T57" s="82"/>
    </row>
    <row r="58" spans="1:21" s="32" customFormat="1" ht="46.5" customHeight="1" x14ac:dyDescent="0.2">
      <c r="A58" s="43"/>
      <c r="B58" s="43"/>
      <c r="C58" s="91"/>
      <c r="D58" s="83" t="s">
        <v>234</v>
      </c>
      <c r="E58" s="75" t="s">
        <v>116</v>
      </c>
      <c r="F58" s="73" t="s">
        <v>64</v>
      </c>
      <c r="G58" s="65"/>
      <c r="H58" s="84">
        <v>3</v>
      </c>
      <c r="I58" s="85"/>
      <c r="J58" s="85"/>
      <c r="K58" s="85"/>
      <c r="L58" s="86"/>
      <c r="M58" s="87"/>
      <c r="N58" s="87"/>
      <c r="O58" s="94">
        <f t="shared" si="42"/>
        <v>0</v>
      </c>
      <c r="P58" s="94">
        <f t="shared" si="43"/>
        <v>0</v>
      </c>
      <c r="Q58" s="94">
        <f t="shared" si="44"/>
        <v>0</v>
      </c>
      <c r="R58" s="94">
        <f t="shared" si="45"/>
        <v>0</v>
      </c>
      <c r="S58" s="94">
        <f t="shared" si="46"/>
        <v>0</v>
      </c>
      <c r="T58" s="82"/>
    </row>
    <row r="59" spans="1:21" s="32" customFormat="1" ht="46.5" customHeight="1" x14ac:dyDescent="0.2">
      <c r="A59" s="43"/>
      <c r="B59" s="43"/>
      <c r="C59" s="91"/>
      <c r="D59" s="83" t="s">
        <v>234</v>
      </c>
      <c r="E59" s="75" t="s">
        <v>117</v>
      </c>
      <c r="F59" s="73" t="s">
        <v>64</v>
      </c>
      <c r="G59" s="65"/>
      <c r="H59" s="84">
        <v>12</v>
      </c>
      <c r="I59" s="85"/>
      <c r="J59" s="85"/>
      <c r="K59" s="85"/>
      <c r="L59" s="86"/>
      <c r="M59" s="87"/>
      <c r="N59" s="87"/>
      <c r="O59" s="94">
        <f t="shared" si="42"/>
        <v>0</v>
      </c>
      <c r="P59" s="94">
        <f t="shared" si="43"/>
        <v>0</v>
      </c>
      <c r="Q59" s="94">
        <f t="shared" si="44"/>
        <v>0</v>
      </c>
      <c r="R59" s="94">
        <f t="shared" si="45"/>
        <v>0</v>
      </c>
      <c r="S59" s="94">
        <f t="shared" si="46"/>
        <v>0</v>
      </c>
      <c r="T59" s="82"/>
    </row>
    <row r="60" spans="1:21" s="32" customFormat="1" ht="45" customHeight="1" x14ac:dyDescent="0.2">
      <c r="A60" s="43"/>
      <c r="B60" s="43"/>
      <c r="C60" s="91"/>
      <c r="D60" s="83" t="s">
        <v>235</v>
      </c>
      <c r="E60" s="75" t="s">
        <v>118</v>
      </c>
      <c r="F60" s="73" t="s">
        <v>64</v>
      </c>
      <c r="G60" s="65"/>
      <c r="H60" s="84">
        <v>1</v>
      </c>
      <c r="I60" s="85"/>
      <c r="J60" s="85"/>
      <c r="K60" s="85"/>
      <c r="L60" s="86"/>
      <c r="M60" s="87"/>
      <c r="N60" s="87"/>
      <c r="O60" s="94">
        <f t="shared" ref="O60:O63" si="57">L60+M60+N60</f>
        <v>0</v>
      </c>
      <c r="P60" s="94">
        <f t="shared" ref="P60:P63" si="58">H60*L60</f>
        <v>0</v>
      </c>
      <c r="Q60" s="94">
        <f t="shared" ref="Q60:Q63" si="59">H60*M60</f>
        <v>0</v>
      </c>
      <c r="R60" s="94">
        <f t="shared" ref="R60:R63" si="60">H60*N60</f>
        <v>0</v>
      </c>
      <c r="S60" s="94">
        <f t="shared" ref="S60:S63" si="61">P60+Q60+R60</f>
        <v>0</v>
      </c>
      <c r="T60" s="82"/>
    </row>
    <row r="61" spans="1:21" s="32" customFormat="1" ht="47.25" customHeight="1" x14ac:dyDescent="0.2">
      <c r="A61" s="43"/>
      <c r="B61" s="43"/>
      <c r="C61" s="91"/>
      <c r="D61" s="83" t="s">
        <v>235</v>
      </c>
      <c r="E61" s="75" t="s">
        <v>119</v>
      </c>
      <c r="F61" s="73" t="s">
        <v>64</v>
      </c>
      <c r="G61" s="65"/>
      <c r="H61" s="84">
        <v>6</v>
      </c>
      <c r="I61" s="85"/>
      <c r="J61" s="85"/>
      <c r="K61" s="85"/>
      <c r="L61" s="86"/>
      <c r="M61" s="87"/>
      <c r="N61" s="87"/>
      <c r="O61" s="94">
        <f t="shared" si="57"/>
        <v>0</v>
      </c>
      <c r="P61" s="94">
        <f t="shared" si="58"/>
        <v>0</v>
      </c>
      <c r="Q61" s="94">
        <f t="shared" si="59"/>
        <v>0</v>
      </c>
      <c r="R61" s="94">
        <f t="shared" si="60"/>
        <v>0</v>
      </c>
      <c r="S61" s="94">
        <f t="shared" si="61"/>
        <v>0</v>
      </c>
      <c r="T61" s="82"/>
    </row>
    <row r="62" spans="1:21" s="32" customFormat="1" ht="66.75" customHeight="1" x14ac:dyDescent="0.2">
      <c r="A62" s="43"/>
      <c r="B62" s="43"/>
      <c r="C62" s="91"/>
      <c r="D62" s="83" t="s">
        <v>120</v>
      </c>
      <c r="E62" s="75" t="s">
        <v>121</v>
      </c>
      <c r="F62" s="73" t="s">
        <v>64</v>
      </c>
      <c r="G62" s="65"/>
      <c r="H62" s="84">
        <v>3</v>
      </c>
      <c r="I62" s="85"/>
      <c r="J62" s="85"/>
      <c r="K62" s="85"/>
      <c r="L62" s="86"/>
      <c r="M62" s="87"/>
      <c r="N62" s="87"/>
      <c r="O62" s="94">
        <f t="shared" si="57"/>
        <v>0</v>
      </c>
      <c r="P62" s="94">
        <f t="shared" si="58"/>
        <v>0</v>
      </c>
      <c r="Q62" s="94">
        <f t="shared" si="59"/>
        <v>0</v>
      </c>
      <c r="R62" s="94">
        <f t="shared" si="60"/>
        <v>0</v>
      </c>
      <c r="S62" s="94">
        <f t="shared" si="61"/>
        <v>0</v>
      </c>
      <c r="T62" s="82"/>
    </row>
    <row r="63" spans="1:21" s="32" customFormat="1" ht="73.5" customHeight="1" x14ac:dyDescent="0.2">
      <c r="A63" s="43"/>
      <c r="B63" s="43"/>
      <c r="C63" s="91"/>
      <c r="D63" s="83" t="s">
        <v>122</v>
      </c>
      <c r="E63" s="75" t="s">
        <v>123</v>
      </c>
      <c r="F63" s="73" t="s">
        <v>64</v>
      </c>
      <c r="G63" s="65"/>
      <c r="H63" s="84">
        <v>38</v>
      </c>
      <c r="I63" s="85"/>
      <c r="J63" s="85"/>
      <c r="K63" s="85"/>
      <c r="L63" s="86"/>
      <c r="M63" s="87"/>
      <c r="N63" s="87"/>
      <c r="O63" s="94">
        <f t="shared" si="57"/>
        <v>0</v>
      </c>
      <c r="P63" s="94">
        <f t="shared" si="58"/>
        <v>0</v>
      </c>
      <c r="Q63" s="94">
        <f t="shared" si="59"/>
        <v>0</v>
      </c>
      <c r="R63" s="94">
        <f t="shared" si="60"/>
        <v>0</v>
      </c>
      <c r="S63" s="94">
        <f t="shared" si="61"/>
        <v>0</v>
      </c>
      <c r="T63" s="82"/>
    </row>
    <row r="64" spans="1:21" s="32" customFormat="1" ht="15" customHeight="1" x14ac:dyDescent="0.2">
      <c r="A64" s="90"/>
      <c r="B64" s="90"/>
      <c r="C64" s="59"/>
      <c r="D64" s="125" t="s">
        <v>124</v>
      </c>
      <c r="E64" s="126"/>
      <c r="F64" s="126"/>
      <c r="G64" s="126"/>
      <c r="H64" s="127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88"/>
      <c r="U64" s="33"/>
    </row>
    <row r="65" spans="1:21" s="32" customFormat="1" ht="15" customHeight="1" x14ac:dyDescent="0.2">
      <c r="A65" s="35"/>
      <c r="B65" s="35"/>
      <c r="C65" s="36"/>
      <c r="D65" s="77" t="s">
        <v>112</v>
      </c>
      <c r="E65" s="77"/>
      <c r="F65" s="76" t="s">
        <v>64</v>
      </c>
      <c r="G65" s="37"/>
      <c r="H65" s="78">
        <f>SUM(H66:H67)</f>
        <v>170</v>
      </c>
      <c r="I65" s="92"/>
      <c r="J65" s="92"/>
      <c r="K65" s="92"/>
      <c r="L65" s="92"/>
      <c r="M65" s="93"/>
      <c r="N65" s="93"/>
      <c r="O65" s="80">
        <f t="shared" ref="O65" si="62">L65+M65+N65</f>
        <v>0</v>
      </c>
      <c r="P65" s="80">
        <f t="shared" ref="P65" si="63">H65*L65</f>
        <v>0</v>
      </c>
      <c r="Q65" s="80">
        <f t="shared" ref="Q65" si="64">H65*M65</f>
        <v>0</v>
      </c>
      <c r="R65" s="80">
        <f t="shared" ref="R65" si="65">H65*N65</f>
        <v>0</v>
      </c>
      <c r="S65" s="80">
        <f t="shared" ref="S65" si="66">P65+Q65+R65</f>
        <v>0</v>
      </c>
      <c r="T65" s="88"/>
      <c r="U65" s="33"/>
    </row>
    <row r="66" spans="1:21" s="32" customFormat="1" ht="75" customHeight="1" x14ac:dyDescent="0.2">
      <c r="A66" s="43"/>
      <c r="B66" s="43"/>
      <c r="C66" s="91"/>
      <c r="D66" s="83" t="s">
        <v>125</v>
      </c>
      <c r="E66" s="75" t="s">
        <v>152</v>
      </c>
      <c r="F66" s="73" t="s">
        <v>64</v>
      </c>
      <c r="G66" s="65"/>
      <c r="H66" s="84">
        <v>21</v>
      </c>
      <c r="I66" s="85"/>
      <c r="J66" s="85"/>
      <c r="K66" s="85"/>
      <c r="L66" s="86"/>
      <c r="M66" s="87"/>
      <c r="N66" s="87"/>
      <c r="O66" s="94">
        <f t="shared" ref="O66" si="67">L66+M66+N66</f>
        <v>0</v>
      </c>
      <c r="P66" s="94">
        <f t="shared" ref="P66" si="68">H66*L66</f>
        <v>0</v>
      </c>
      <c r="Q66" s="94">
        <f t="shared" ref="Q66" si="69">H66*M66</f>
        <v>0</v>
      </c>
      <c r="R66" s="94">
        <f t="shared" ref="R66" si="70">H66*N66</f>
        <v>0</v>
      </c>
      <c r="S66" s="94">
        <f t="shared" ref="S66" si="71">P66+Q66+R66</f>
        <v>0</v>
      </c>
      <c r="T66" s="82"/>
    </row>
    <row r="67" spans="1:21" s="32" customFormat="1" ht="75" customHeight="1" x14ac:dyDescent="0.2">
      <c r="A67" s="43"/>
      <c r="B67" s="43"/>
      <c r="C67" s="91"/>
      <c r="D67" s="83" t="s">
        <v>126</v>
      </c>
      <c r="E67" s="75" t="s">
        <v>127</v>
      </c>
      <c r="F67" s="73" t="s">
        <v>64</v>
      </c>
      <c r="G67" s="65"/>
      <c r="H67" s="84">
        <v>149</v>
      </c>
      <c r="I67" s="85"/>
      <c r="J67" s="85"/>
      <c r="K67" s="85"/>
      <c r="L67" s="86"/>
      <c r="M67" s="87"/>
      <c r="N67" s="87"/>
      <c r="O67" s="94">
        <f t="shared" ref="O67:O79" si="72">L67+M67+N67</f>
        <v>0</v>
      </c>
      <c r="P67" s="94">
        <f t="shared" ref="P67:P79" si="73">H67*L67</f>
        <v>0</v>
      </c>
      <c r="Q67" s="94">
        <f t="shared" ref="Q67:Q79" si="74">H67*M67</f>
        <v>0</v>
      </c>
      <c r="R67" s="94">
        <f t="shared" ref="R67:R79" si="75">H67*N67</f>
        <v>0</v>
      </c>
      <c r="S67" s="94">
        <f t="shared" ref="S67:S79" si="76">P67+Q67+R67</f>
        <v>0</v>
      </c>
      <c r="T67" s="82"/>
    </row>
    <row r="68" spans="1:21" s="32" customFormat="1" ht="15" customHeight="1" x14ac:dyDescent="0.2">
      <c r="A68" s="90"/>
      <c r="B68" s="90"/>
      <c r="C68" s="59"/>
      <c r="D68" s="125" t="s">
        <v>146</v>
      </c>
      <c r="E68" s="126"/>
      <c r="F68" s="126"/>
      <c r="G68" s="126"/>
      <c r="H68" s="127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88"/>
      <c r="U68" s="33"/>
    </row>
    <row r="69" spans="1:21" s="32" customFormat="1" ht="15" customHeight="1" x14ac:dyDescent="0.2">
      <c r="A69" s="35"/>
      <c r="B69" s="35"/>
      <c r="C69" s="36"/>
      <c r="D69" s="77" t="s">
        <v>128</v>
      </c>
      <c r="E69" s="77"/>
      <c r="F69" s="76" t="s">
        <v>64</v>
      </c>
      <c r="G69" s="37"/>
      <c r="H69" s="78">
        <f>SUM(H70:H79)</f>
        <v>14</v>
      </c>
      <c r="I69" s="92"/>
      <c r="J69" s="92"/>
      <c r="K69" s="92"/>
      <c r="L69" s="92"/>
      <c r="M69" s="93"/>
      <c r="N69" s="93"/>
      <c r="O69" s="80">
        <f t="shared" ref="O69:O75" si="77">L69+M69+N69</f>
        <v>0</v>
      </c>
      <c r="P69" s="80">
        <f t="shared" ref="P69:P75" si="78">H69*L69</f>
        <v>0</v>
      </c>
      <c r="Q69" s="80">
        <f t="shared" ref="Q69:Q75" si="79">H69*M69</f>
        <v>0</v>
      </c>
      <c r="R69" s="80">
        <f t="shared" ref="R69:R75" si="80">H69*N69</f>
        <v>0</v>
      </c>
      <c r="S69" s="80">
        <f t="shared" ref="S69:S75" si="81">P69+Q69+R69</f>
        <v>0</v>
      </c>
      <c r="T69" s="88"/>
      <c r="U69" s="33"/>
    </row>
    <row r="70" spans="1:21" s="32" customFormat="1" ht="53.25" customHeight="1" x14ac:dyDescent="0.2">
      <c r="A70" s="43"/>
      <c r="B70" s="43"/>
      <c r="C70" s="91"/>
      <c r="D70" s="83" t="s">
        <v>129</v>
      </c>
      <c r="E70" s="75" t="s">
        <v>145</v>
      </c>
      <c r="F70" s="73" t="s">
        <v>64</v>
      </c>
      <c r="G70" s="65"/>
      <c r="H70" s="79">
        <v>1</v>
      </c>
      <c r="I70" s="85"/>
      <c r="J70" s="85"/>
      <c r="K70" s="85"/>
      <c r="L70" s="86"/>
      <c r="M70" s="87"/>
      <c r="N70" s="87"/>
      <c r="O70" s="94">
        <f t="shared" si="77"/>
        <v>0</v>
      </c>
      <c r="P70" s="94">
        <f t="shared" si="78"/>
        <v>0</v>
      </c>
      <c r="Q70" s="94">
        <f t="shared" si="79"/>
        <v>0</v>
      </c>
      <c r="R70" s="94">
        <f t="shared" si="80"/>
        <v>0</v>
      </c>
      <c r="S70" s="94">
        <f t="shared" si="81"/>
        <v>0</v>
      </c>
      <c r="T70" s="82"/>
    </row>
    <row r="71" spans="1:21" s="32" customFormat="1" ht="54.75" customHeight="1" x14ac:dyDescent="0.2">
      <c r="A71" s="43"/>
      <c r="B71" s="43"/>
      <c r="C71" s="91"/>
      <c r="D71" s="83" t="s">
        <v>129</v>
      </c>
      <c r="E71" s="75" t="s">
        <v>130</v>
      </c>
      <c r="F71" s="73" t="s">
        <v>64</v>
      </c>
      <c r="G71" s="65"/>
      <c r="H71" s="79">
        <v>1</v>
      </c>
      <c r="I71" s="85"/>
      <c r="J71" s="85"/>
      <c r="K71" s="85"/>
      <c r="L71" s="86"/>
      <c r="M71" s="87"/>
      <c r="N71" s="87"/>
      <c r="O71" s="94">
        <f t="shared" si="77"/>
        <v>0</v>
      </c>
      <c r="P71" s="94">
        <f t="shared" si="78"/>
        <v>0</v>
      </c>
      <c r="Q71" s="94">
        <f t="shared" si="79"/>
        <v>0</v>
      </c>
      <c r="R71" s="94">
        <f t="shared" si="80"/>
        <v>0</v>
      </c>
      <c r="S71" s="94">
        <f t="shared" si="81"/>
        <v>0</v>
      </c>
      <c r="T71" s="82"/>
    </row>
    <row r="72" spans="1:21" s="32" customFormat="1" ht="53.25" customHeight="1" x14ac:dyDescent="0.2">
      <c r="A72" s="43"/>
      <c r="B72" s="43"/>
      <c r="C72" s="91"/>
      <c r="D72" s="83" t="s">
        <v>131</v>
      </c>
      <c r="E72" s="75" t="s">
        <v>132</v>
      </c>
      <c r="F72" s="73" t="s">
        <v>64</v>
      </c>
      <c r="G72" s="65"/>
      <c r="H72" s="79">
        <v>1</v>
      </c>
      <c r="I72" s="85"/>
      <c r="J72" s="85"/>
      <c r="K72" s="85"/>
      <c r="L72" s="86"/>
      <c r="M72" s="87"/>
      <c r="N72" s="87"/>
      <c r="O72" s="94">
        <f t="shared" si="77"/>
        <v>0</v>
      </c>
      <c r="P72" s="94">
        <f t="shared" si="78"/>
        <v>0</v>
      </c>
      <c r="Q72" s="94">
        <f t="shared" si="79"/>
        <v>0</v>
      </c>
      <c r="R72" s="94">
        <f t="shared" si="80"/>
        <v>0</v>
      </c>
      <c r="S72" s="94">
        <f t="shared" si="81"/>
        <v>0</v>
      </c>
      <c r="T72" s="82"/>
    </row>
    <row r="73" spans="1:21" s="32" customFormat="1" ht="52.5" customHeight="1" x14ac:dyDescent="0.2">
      <c r="A73" s="43"/>
      <c r="B73" s="43"/>
      <c r="C73" s="91"/>
      <c r="D73" s="83" t="s">
        <v>131</v>
      </c>
      <c r="E73" s="75" t="s">
        <v>133</v>
      </c>
      <c r="F73" s="73" t="s">
        <v>64</v>
      </c>
      <c r="G73" s="65"/>
      <c r="H73" s="79">
        <v>2</v>
      </c>
      <c r="I73" s="85"/>
      <c r="J73" s="85"/>
      <c r="K73" s="85"/>
      <c r="L73" s="86"/>
      <c r="M73" s="87"/>
      <c r="N73" s="87"/>
      <c r="O73" s="94">
        <f t="shared" si="77"/>
        <v>0</v>
      </c>
      <c r="P73" s="94">
        <f t="shared" si="78"/>
        <v>0</v>
      </c>
      <c r="Q73" s="94">
        <f t="shared" si="79"/>
        <v>0</v>
      </c>
      <c r="R73" s="94">
        <f t="shared" si="80"/>
        <v>0</v>
      </c>
      <c r="S73" s="94">
        <f t="shared" si="81"/>
        <v>0</v>
      </c>
      <c r="T73" s="82"/>
    </row>
    <row r="74" spans="1:21" s="32" customFormat="1" ht="51.75" customHeight="1" x14ac:dyDescent="0.2">
      <c r="A74" s="43"/>
      <c r="B74" s="43"/>
      <c r="C74" s="91"/>
      <c r="D74" s="83" t="s">
        <v>131</v>
      </c>
      <c r="E74" s="75" t="s">
        <v>134</v>
      </c>
      <c r="F74" s="73" t="s">
        <v>64</v>
      </c>
      <c r="G74" s="65"/>
      <c r="H74" s="79">
        <v>1</v>
      </c>
      <c r="I74" s="85"/>
      <c r="J74" s="85"/>
      <c r="K74" s="85"/>
      <c r="L74" s="86"/>
      <c r="M74" s="87"/>
      <c r="N74" s="87"/>
      <c r="O74" s="94">
        <f t="shared" si="77"/>
        <v>0</v>
      </c>
      <c r="P74" s="94">
        <f t="shared" si="78"/>
        <v>0</v>
      </c>
      <c r="Q74" s="94">
        <f t="shared" si="79"/>
        <v>0</v>
      </c>
      <c r="R74" s="94">
        <f t="shared" si="80"/>
        <v>0</v>
      </c>
      <c r="S74" s="94">
        <f t="shared" si="81"/>
        <v>0</v>
      </c>
      <c r="T74" s="82"/>
    </row>
    <row r="75" spans="1:21" s="32" customFormat="1" ht="52.5" customHeight="1" x14ac:dyDescent="0.2">
      <c r="A75" s="43"/>
      <c r="B75" s="43"/>
      <c r="C75" s="91"/>
      <c r="D75" s="83" t="s">
        <v>131</v>
      </c>
      <c r="E75" s="75" t="s">
        <v>135</v>
      </c>
      <c r="F75" s="73" t="s">
        <v>64</v>
      </c>
      <c r="G75" s="65"/>
      <c r="H75" s="79">
        <v>3</v>
      </c>
      <c r="I75" s="85"/>
      <c r="J75" s="85"/>
      <c r="K75" s="85"/>
      <c r="L75" s="86"/>
      <c r="M75" s="87"/>
      <c r="N75" s="87"/>
      <c r="O75" s="94">
        <f t="shared" si="77"/>
        <v>0</v>
      </c>
      <c r="P75" s="94">
        <f t="shared" si="78"/>
        <v>0</v>
      </c>
      <c r="Q75" s="94">
        <f t="shared" si="79"/>
        <v>0</v>
      </c>
      <c r="R75" s="94">
        <f t="shared" si="80"/>
        <v>0</v>
      </c>
      <c r="S75" s="94">
        <f t="shared" si="81"/>
        <v>0</v>
      </c>
      <c r="T75" s="82"/>
    </row>
    <row r="76" spans="1:21" s="32" customFormat="1" ht="45.75" customHeight="1" x14ac:dyDescent="0.2">
      <c r="A76" s="43"/>
      <c r="B76" s="43"/>
      <c r="C76" s="91"/>
      <c r="D76" s="83" t="s">
        <v>136</v>
      </c>
      <c r="E76" s="75" t="s">
        <v>137</v>
      </c>
      <c r="F76" s="73" t="s">
        <v>64</v>
      </c>
      <c r="G76" s="65"/>
      <c r="H76" s="79">
        <v>1</v>
      </c>
      <c r="I76" s="85"/>
      <c r="J76" s="85"/>
      <c r="K76" s="85"/>
      <c r="L76" s="86"/>
      <c r="M76" s="87"/>
      <c r="N76" s="87"/>
      <c r="O76" s="94">
        <f t="shared" si="72"/>
        <v>0</v>
      </c>
      <c r="P76" s="94">
        <f t="shared" si="73"/>
        <v>0</v>
      </c>
      <c r="Q76" s="94">
        <f t="shared" si="74"/>
        <v>0</v>
      </c>
      <c r="R76" s="94">
        <f t="shared" si="75"/>
        <v>0</v>
      </c>
      <c r="S76" s="94">
        <f t="shared" si="76"/>
        <v>0</v>
      </c>
      <c r="T76" s="82"/>
    </row>
    <row r="77" spans="1:21" s="32" customFormat="1" ht="42.75" customHeight="1" x14ac:dyDescent="0.2">
      <c r="A77" s="43"/>
      <c r="B77" s="43"/>
      <c r="C77" s="91"/>
      <c r="D77" s="83" t="s">
        <v>136</v>
      </c>
      <c r="E77" s="75" t="s">
        <v>138</v>
      </c>
      <c r="F77" s="73" t="s">
        <v>64</v>
      </c>
      <c r="G77" s="65"/>
      <c r="H77" s="79">
        <v>1</v>
      </c>
      <c r="I77" s="85"/>
      <c r="J77" s="85"/>
      <c r="K77" s="85"/>
      <c r="L77" s="86"/>
      <c r="M77" s="87"/>
      <c r="N77" s="87"/>
      <c r="O77" s="94">
        <f t="shared" si="72"/>
        <v>0</v>
      </c>
      <c r="P77" s="94">
        <f t="shared" si="73"/>
        <v>0</v>
      </c>
      <c r="Q77" s="94">
        <f t="shared" si="74"/>
        <v>0</v>
      </c>
      <c r="R77" s="94">
        <f t="shared" si="75"/>
        <v>0</v>
      </c>
      <c r="S77" s="94">
        <f t="shared" si="76"/>
        <v>0</v>
      </c>
      <c r="T77" s="82"/>
    </row>
    <row r="78" spans="1:21" s="32" customFormat="1" ht="53.25" customHeight="1" x14ac:dyDescent="0.2">
      <c r="A78" s="43"/>
      <c r="B78" s="43"/>
      <c r="C78" s="91"/>
      <c r="D78" s="83" t="s">
        <v>131</v>
      </c>
      <c r="E78" s="75" t="s">
        <v>139</v>
      </c>
      <c r="F78" s="73" t="s">
        <v>64</v>
      </c>
      <c r="G78" s="65"/>
      <c r="H78" s="79">
        <v>1</v>
      </c>
      <c r="I78" s="85"/>
      <c r="J78" s="85"/>
      <c r="K78" s="85"/>
      <c r="L78" s="86"/>
      <c r="M78" s="87"/>
      <c r="N78" s="87"/>
      <c r="O78" s="94">
        <f t="shared" si="72"/>
        <v>0</v>
      </c>
      <c r="P78" s="94">
        <f t="shared" si="73"/>
        <v>0</v>
      </c>
      <c r="Q78" s="94">
        <f t="shared" si="74"/>
        <v>0</v>
      </c>
      <c r="R78" s="94">
        <f t="shared" si="75"/>
        <v>0</v>
      </c>
      <c r="S78" s="94">
        <f t="shared" si="76"/>
        <v>0</v>
      </c>
      <c r="T78" s="82"/>
    </row>
    <row r="79" spans="1:21" s="32" customFormat="1" ht="55.5" customHeight="1" x14ac:dyDescent="0.2">
      <c r="A79" s="43"/>
      <c r="B79" s="43"/>
      <c r="C79" s="91"/>
      <c r="D79" s="83" t="s">
        <v>140</v>
      </c>
      <c r="E79" s="75" t="s">
        <v>141</v>
      </c>
      <c r="F79" s="73" t="s">
        <v>64</v>
      </c>
      <c r="G79" s="65"/>
      <c r="H79" s="79">
        <v>2</v>
      </c>
      <c r="I79" s="85"/>
      <c r="J79" s="85"/>
      <c r="K79" s="85"/>
      <c r="L79" s="86"/>
      <c r="M79" s="87"/>
      <c r="N79" s="87"/>
      <c r="O79" s="94">
        <f t="shared" si="72"/>
        <v>0</v>
      </c>
      <c r="P79" s="94">
        <f t="shared" si="73"/>
        <v>0</v>
      </c>
      <c r="Q79" s="94">
        <f t="shared" si="74"/>
        <v>0</v>
      </c>
      <c r="R79" s="94">
        <f t="shared" si="75"/>
        <v>0</v>
      </c>
      <c r="S79" s="94">
        <f t="shared" si="76"/>
        <v>0</v>
      </c>
      <c r="T79" s="82"/>
    </row>
    <row r="80" spans="1:21" s="32" customFormat="1" ht="15" customHeight="1" x14ac:dyDescent="0.2">
      <c r="A80" s="90"/>
      <c r="B80" s="90"/>
      <c r="C80" s="59"/>
      <c r="D80" s="125" t="s">
        <v>232</v>
      </c>
      <c r="E80" s="126"/>
      <c r="F80" s="126"/>
      <c r="G80" s="126"/>
      <c r="H80" s="127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88"/>
      <c r="U80" s="33"/>
    </row>
    <row r="81" spans="1:21" s="32" customFormat="1" ht="15" customHeight="1" x14ac:dyDescent="0.2">
      <c r="A81" s="35"/>
      <c r="B81" s="35"/>
      <c r="C81" s="36"/>
      <c r="D81" s="77" t="s">
        <v>231</v>
      </c>
      <c r="E81" s="77"/>
      <c r="F81" s="76" t="s">
        <v>26</v>
      </c>
      <c r="G81" s="37"/>
      <c r="H81" s="78">
        <f>SUM(H82:H91)</f>
        <v>31.12</v>
      </c>
      <c r="I81" s="92"/>
      <c r="J81" s="92"/>
      <c r="K81" s="92"/>
      <c r="L81" s="92"/>
      <c r="M81" s="93"/>
      <c r="N81" s="93"/>
      <c r="O81" s="80">
        <f t="shared" ref="O81:O82" si="82">L81+M81+N81</f>
        <v>0</v>
      </c>
      <c r="P81" s="80">
        <f t="shared" ref="P81:P82" si="83">H81*L81</f>
        <v>0</v>
      </c>
      <c r="Q81" s="80">
        <f t="shared" ref="Q81:Q82" si="84">H81*M81</f>
        <v>0</v>
      </c>
      <c r="R81" s="80">
        <f t="shared" ref="R81:R82" si="85">H81*N81</f>
        <v>0</v>
      </c>
      <c r="S81" s="80">
        <f t="shared" ref="S81:S82" si="86">P81+Q81+R81</f>
        <v>0</v>
      </c>
      <c r="T81" s="88"/>
      <c r="U81" s="33"/>
    </row>
    <row r="82" spans="1:21" s="32" customFormat="1" ht="26.25" customHeight="1" x14ac:dyDescent="0.2">
      <c r="A82" s="43"/>
      <c r="B82" s="43"/>
      <c r="C82" s="91"/>
      <c r="D82" s="83" t="s">
        <v>230</v>
      </c>
      <c r="E82" s="75" t="s">
        <v>158</v>
      </c>
      <c r="F82" s="73" t="s">
        <v>26</v>
      </c>
      <c r="G82" s="65"/>
      <c r="H82" s="79">
        <v>31.12</v>
      </c>
      <c r="I82" s="85"/>
      <c r="J82" s="85"/>
      <c r="K82" s="85"/>
      <c r="L82" s="86"/>
      <c r="M82" s="87"/>
      <c r="N82" s="87"/>
      <c r="O82" s="94">
        <f t="shared" si="82"/>
        <v>0</v>
      </c>
      <c r="P82" s="94">
        <f t="shared" si="83"/>
        <v>0</v>
      </c>
      <c r="Q82" s="94">
        <f t="shared" si="84"/>
        <v>0</v>
      </c>
      <c r="R82" s="94">
        <f t="shared" si="85"/>
        <v>0</v>
      </c>
      <c r="S82" s="94">
        <f t="shared" si="86"/>
        <v>0</v>
      </c>
      <c r="T82" s="82"/>
    </row>
    <row r="83" spans="1:21" s="32" customFormat="1" ht="150.75" customHeight="1" x14ac:dyDescent="0.2">
      <c r="A83" s="39"/>
      <c r="B83" s="39"/>
      <c r="C83" s="40"/>
      <c r="D83" s="161" t="s">
        <v>233</v>
      </c>
      <c r="E83" s="162"/>
      <c r="F83" s="162"/>
      <c r="G83" s="162"/>
      <c r="H83" s="163"/>
      <c r="I83" s="41"/>
      <c r="J83" s="41"/>
      <c r="K83" s="41"/>
      <c r="L83" s="41"/>
      <c r="M83" s="41"/>
      <c r="N83" s="41"/>
      <c r="O83" s="42"/>
      <c r="P83" s="42"/>
      <c r="Q83" s="42"/>
      <c r="R83" s="42"/>
      <c r="S83" s="42"/>
      <c r="T83" s="82"/>
    </row>
    <row r="84" spans="1:21" s="32" customFormat="1" ht="18" customHeight="1" x14ac:dyDescent="0.2">
      <c r="A84" s="128" t="s">
        <v>65</v>
      </c>
      <c r="B84" s="129"/>
      <c r="C84" s="129"/>
      <c r="D84" s="130"/>
      <c r="E84" s="103"/>
      <c r="F84" s="45"/>
      <c r="G84" s="45"/>
      <c r="H84" s="46"/>
      <c r="I84" s="47"/>
      <c r="J84" s="47"/>
      <c r="K84" s="47"/>
      <c r="L84" s="48"/>
      <c r="M84" s="48"/>
      <c r="N84" s="48"/>
      <c r="O84" s="48"/>
      <c r="P84" s="46">
        <f>P17</f>
        <v>0</v>
      </c>
      <c r="Q84" s="46">
        <f t="shared" ref="Q84:R84" si="87">Q17</f>
        <v>0</v>
      </c>
      <c r="R84" s="46">
        <f t="shared" si="87"/>
        <v>0</v>
      </c>
      <c r="S84" s="46">
        <f>S17</f>
        <v>0</v>
      </c>
      <c r="T84" s="82"/>
    </row>
    <row r="85" spans="1:21" s="32" customFormat="1" ht="11.25" x14ac:dyDescent="0.2">
      <c r="A85" s="131" t="s">
        <v>66</v>
      </c>
      <c r="B85" s="132"/>
      <c r="C85" s="132"/>
      <c r="D85" s="133"/>
      <c r="E85" s="97"/>
      <c r="F85" s="49"/>
      <c r="G85" s="50"/>
      <c r="H85" s="51"/>
      <c r="I85" s="51"/>
      <c r="J85" s="51"/>
      <c r="K85" s="51"/>
      <c r="L85" s="49"/>
      <c r="M85" s="49"/>
      <c r="N85" s="49"/>
      <c r="O85" s="49"/>
      <c r="P85" s="49"/>
      <c r="Q85" s="49"/>
      <c r="R85" s="49"/>
      <c r="S85" s="52">
        <f>S84*22/122</f>
        <v>0</v>
      </c>
      <c r="T85" s="82"/>
    </row>
    <row r="86" spans="1:21" s="32" customFormat="1" ht="11.25" x14ac:dyDescent="0.2">
      <c r="A86" s="60"/>
      <c r="B86" s="60"/>
      <c r="C86" s="60"/>
      <c r="D86" s="25" t="s">
        <v>28</v>
      </c>
      <c r="E86" s="25"/>
      <c r="F86" s="61"/>
      <c r="G86" s="62"/>
      <c r="H86" s="26"/>
      <c r="I86" s="26">
        <f>I17</f>
        <v>0</v>
      </c>
      <c r="J86" s="26"/>
      <c r="K86" s="26"/>
      <c r="L86" s="63"/>
      <c r="M86" s="63"/>
      <c r="N86" s="63"/>
      <c r="O86" s="63"/>
      <c r="P86" s="64"/>
      <c r="Q86" s="64"/>
      <c r="R86" s="64"/>
      <c r="S86" s="64"/>
      <c r="T86" s="82"/>
    </row>
    <row r="87" spans="1:21" s="32" customFormat="1" ht="11.25" x14ac:dyDescent="0.2">
      <c r="A87" s="60"/>
      <c r="B87" s="60"/>
      <c r="C87" s="60"/>
      <c r="D87" s="25" t="s">
        <v>29</v>
      </c>
      <c r="E87" s="25"/>
      <c r="F87" s="61"/>
      <c r="G87" s="62"/>
      <c r="H87" s="26"/>
      <c r="I87" s="26"/>
      <c r="J87" s="26">
        <f>J17</f>
        <v>0</v>
      </c>
      <c r="K87" s="26"/>
      <c r="L87" s="63"/>
      <c r="M87" s="63"/>
      <c r="N87" s="63"/>
      <c r="O87" s="63"/>
      <c r="P87" s="64"/>
      <c r="Q87" s="64"/>
      <c r="R87" s="64"/>
      <c r="S87" s="64"/>
      <c r="T87" s="82"/>
    </row>
    <row r="88" spans="1:21" s="32" customFormat="1" ht="11.25" x14ac:dyDescent="0.2">
      <c r="A88" s="60"/>
      <c r="B88" s="60"/>
      <c r="C88" s="60"/>
      <c r="D88" s="25" t="s">
        <v>30</v>
      </c>
      <c r="E88" s="25"/>
      <c r="F88" s="61"/>
      <c r="G88" s="62"/>
      <c r="H88" s="26"/>
      <c r="I88" s="26"/>
      <c r="J88" s="26"/>
      <c r="K88" s="26">
        <f>K17</f>
        <v>0</v>
      </c>
      <c r="L88" s="63"/>
      <c r="M88" s="63"/>
      <c r="N88" s="63"/>
      <c r="O88" s="63"/>
      <c r="P88" s="64"/>
      <c r="Q88" s="64"/>
      <c r="R88" s="64"/>
      <c r="S88" s="64"/>
      <c r="T88" s="82"/>
    </row>
    <row r="89" spans="1:21" ht="15.75" x14ac:dyDescent="0.2">
      <c r="A89" s="9"/>
      <c r="B89" s="134" t="s">
        <v>31</v>
      </c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89"/>
    </row>
    <row r="90" spans="1:21" ht="15" x14ac:dyDescent="0.2">
      <c r="A90" s="136"/>
      <c r="B90" s="137" t="s">
        <v>32</v>
      </c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89"/>
    </row>
    <row r="91" spans="1:21" ht="15" x14ac:dyDescent="0.2">
      <c r="A91" s="136"/>
      <c r="B91" s="122" t="s">
        <v>33</v>
      </c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89"/>
    </row>
    <row r="92" spans="1:21" ht="15" x14ac:dyDescent="0.2">
      <c r="A92" s="136"/>
      <c r="B92" s="122" t="s">
        <v>34</v>
      </c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89"/>
    </row>
    <row r="93" spans="1:21" ht="15" x14ac:dyDescent="0.2">
      <c r="A93" s="70"/>
      <c r="B93" s="122" t="s">
        <v>35</v>
      </c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89"/>
    </row>
    <row r="94" spans="1:21" ht="15" x14ac:dyDescent="0.2">
      <c r="A94" s="70"/>
      <c r="B94" s="122" t="s">
        <v>36</v>
      </c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89"/>
    </row>
    <row r="95" spans="1:21" ht="15" x14ac:dyDescent="0.2">
      <c r="A95" s="70"/>
      <c r="B95" s="122" t="s">
        <v>37</v>
      </c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89"/>
    </row>
    <row r="96" spans="1:21" ht="15" x14ac:dyDescent="0.2">
      <c r="A96" s="70"/>
      <c r="B96" s="122" t="s">
        <v>38</v>
      </c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89"/>
    </row>
    <row r="97" spans="1:20" ht="15" x14ac:dyDescent="0.2">
      <c r="A97" s="70"/>
      <c r="B97" s="122" t="s">
        <v>39</v>
      </c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89"/>
    </row>
    <row r="98" spans="1:20" ht="15" x14ac:dyDescent="0.2">
      <c r="A98" s="70"/>
      <c r="B98" s="122" t="s">
        <v>40</v>
      </c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89"/>
    </row>
    <row r="99" spans="1:20" ht="15" x14ac:dyDescent="0.2">
      <c r="A99" s="70"/>
      <c r="B99" s="122" t="s">
        <v>41</v>
      </c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89"/>
    </row>
    <row r="100" spans="1:20" ht="15" x14ac:dyDescent="0.2">
      <c r="A100" s="70"/>
      <c r="B100" s="122" t="s">
        <v>42</v>
      </c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89"/>
    </row>
    <row r="101" spans="1:20" ht="15" x14ac:dyDescent="0.2">
      <c r="A101" s="70"/>
      <c r="B101" s="122" t="s">
        <v>43</v>
      </c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89"/>
    </row>
    <row r="102" spans="1:20" ht="15.75" x14ac:dyDescent="0.25">
      <c r="A102" s="10" t="s">
        <v>44</v>
      </c>
      <c r="B102" s="3"/>
      <c r="C102" s="3"/>
      <c r="D102" s="3"/>
      <c r="E102" s="3"/>
      <c r="F102" s="3"/>
      <c r="G102" s="7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89"/>
    </row>
    <row r="103" spans="1:20" ht="15.75" x14ac:dyDescent="0.25">
      <c r="A103" s="4"/>
      <c r="B103" s="112" t="s">
        <v>45</v>
      </c>
      <c r="C103" s="113"/>
      <c r="D103" s="114"/>
      <c r="E103" s="101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</row>
    <row r="104" spans="1:20" ht="15.75" x14ac:dyDescent="0.25">
      <c r="A104" s="4"/>
      <c r="B104" s="112" t="s">
        <v>46</v>
      </c>
      <c r="C104" s="113"/>
      <c r="D104" s="114"/>
      <c r="E104" s="101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</row>
    <row r="105" spans="1:20" ht="15.75" x14ac:dyDescent="0.25">
      <c r="A105" s="4"/>
      <c r="B105" s="115" t="s">
        <v>47</v>
      </c>
      <c r="C105" s="116"/>
      <c r="D105" s="117"/>
      <c r="E105" s="99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</row>
    <row r="106" spans="1:20" ht="15.75" x14ac:dyDescent="0.25">
      <c r="A106" s="4"/>
      <c r="B106" s="115" t="s">
        <v>48</v>
      </c>
      <c r="C106" s="116"/>
      <c r="D106" s="117"/>
      <c r="E106" s="99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</row>
    <row r="107" spans="1:20" ht="15.75" x14ac:dyDescent="0.2">
      <c r="A107" s="4"/>
      <c r="B107" s="105" t="s">
        <v>49</v>
      </c>
      <c r="C107" s="106"/>
      <c r="D107" s="107"/>
      <c r="E107" s="102"/>
      <c r="F107" s="119" t="s">
        <v>50</v>
      </c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1"/>
    </row>
    <row r="108" spans="1:20" ht="15.75" x14ac:dyDescent="0.25">
      <c r="A108" s="4"/>
      <c r="B108" s="112" t="s">
        <v>51</v>
      </c>
      <c r="C108" s="113"/>
      <c r="D108" s="114"/>
      <c r="E108" s="100"/>
      <c r="F108" s="108" t="s">
        <v>52</v>
      </c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10"/>
    </row>
    <row r="109" spans="1:20" ht="15.75" x14ac:dyDescent="0.25">
      <c r="A109" s="4"/>
      <c r="B109" s="112" t="s">
        <v>53</v>
      </c>
      <c r="C109" s="113"/>
      <c r="D109" s="114"/>
      <c r="E109" s="100"/>
      <c r="F109" s="108" t="s">
        <v>27</v>
      </c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10"/>
    </row>
    <row r="110" spans="1:20" ht="15.75" x14ac:dyDescent="0.25">
      <c r="A110" s="4"/>
      <c r="B110" s="112" t="s">
        <v>54</v>
      </c>
      <c r="C110" s="113"/>
      <c r="D110" s="114"/>
      <c r="E110" s="100"/>
      <c r="F110" s="108" t="s">
        <v>55</v>
      </c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10"/>
    </row>
    <row r="111" spans="1:20" ht="15.75" x14ac:dyDescent="0.2">
      <c r="A111" s="4"/>
      <c r="B111" s="105" t="s">
        <v>56</v>
      </c>
      <c r="C111" s="106"/>
      <c r="D111" s="107"/>
      <c r="E111" s="102"/>
      <c r="F111" s="108" t="s">
        <v>52</v>
      </c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10"/>
    </row>
    <row r="112" spans="1:20" ht="15.75" x14ac:dyDescent="0.2">
      <c r="A112" s="4"/>
      <c r="B112" s="105" t="s">
        <v>57</v>
      </c>
      <c r="C112" s="106"/>
      <c r="D112" s="107"/>
      <c r="E112" s="102"/>
      <c r="F112" s="108" t="s">
        <v>52</v>
      </c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10"/>
    </row>
    <row r="113" spans="1:19" ht="15.75" x14ac:dyDescent="0.25">
      <c r="A113" s="11" t="s">
        <v>58</v>
      </c>
      <c r="B113" s="12"/>
      <c r="C113" s="12"/>
      <c r="D113" s="12"/>
      <c r="E113" s="12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 spans="1:19" x14ac:dyDescent="0.2">
      <c r="A114" s="111" t="s">
        <v>59</v>
      </c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</row>
    <row r="115" spans="1:19" x14ac:dyDescent="0.2">
      <c r="A115" s="111"/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</row>
    <row r="116" spans="1:19" x14ac:dyDescent="0.2">
      <c r="A116" s="111"/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</row>
    <row r="117" spans="1:19" x14ac:dyDescent="0.2">
      <c r="A117" s="111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</row>
  </sheetData>
  <mergeCells count="76">
    <mergeCell ref="M8:S8"/>
    <mergeCell ref="M9:S9"/>
    <mergeCell ref="D10:D13"/>
    <mergeCell ref="M10:S10"/>
    <mergeCell ref="M11:S11"/>
    <mergeCell ref="E8:L8"/>
    <mergeCell ref="E9:L9"/>
    <mergeCell ref="M7:S7"/>
    <mergeCell ref="A2:M2"/>
    <mergeCell ref="A3:M3"/>
    <mergeCell ref="A4:S4"/>
    <mergeCell ref="M6:S6"/>
    <mergeCell ref="E6:L6"/>
    <mergeCell ref="E7:L7"/>
    <mergeCell ref="E10:L10"/>
    <mergeCell ref="E11:L11"/>
    <mergeCell ref="E12:L12"/>
    <mergeCell ref="E13:L13"/>
    <mergeCell ref="A14:A15"/>
    <mergeCell ref="B14:B15"/>
    <mergeCell ref="C14:C15"/>
    <mergeCell ref="D14:D15"/>
    <mergeCell ref="F14:F15"/>
    <mergeCell ref="E14:E15"/>
    <mergeCell ref="P14:S14"/>
    <mergeCell ref="D18:H18"/>
    <mergeCell ref="M12:S12"/>
    <mergeCell ref="M13:S13"/>
    <mergeCell ref="G14:G15"/>
    <mergeCell ref="H14:H15"/>
    <mergeCell ref="I14:I15"/>
    <mergeCell ref="J14:J15"/>
    <mergeCell ref="K14:K15"/>
    <mergeCell ref="L14:O14"/>
    <mergeCell ref="D49:H49"/>
    <mergeCell ref="D64:H64"/>
    <mergeCell ref="D68:H68"/>
    <mergeCell ref="B94:S94"/>
    <mergeCell ref="A84:D84"/>
    <mergeCell ref="A85:D85"/>
    <mergeCell ref="B89:S89"/>
    <mergeCell ref="A90:A92"/>
    <mergeCell ref="B90:S90"/>
    <mergeCell ref="B91:S91"/>
    <mergeCell ref="B92:S92"/>
    <mergeCell ref="B93:S93"/>
    <mergeCell ref="D83:H83"/>
    <mergeCell ref="D80:H80"/>
    <mergeCell ref="B105:D105"/>
    <mergeCell ref="F105:S105"/>
    <mergeCell ref="B95:S95"/>
    <mergeCell ref="B96:S96"/>
    <mergeCell ref="B97:S97"/>
    <mergeCell ref="B98:S98"/>
    <mergeCell ref="B99:S99"/>
    <mergeCell ref="B100:S100"/>
    <mergeCell ref="B101:S101"/>
    <mergeCell ref="B103:D103"/>
    <mergeCell ref="F103:S103"/>
    <mergeCell ref="B104:D104"/>
    <mergeCell ref="F104:S104"/>
    <mergeCell ref="B106:D106"/>
    <mergeCell ref="F106:S106"/>
    <mergeCell ref="B107:D107"/>
    <mergeCell ref="F107:S107"/>
    <mergeCell ref="B108:D108"/>
    <mergeCell ref="F108:S108"/>
    <mergeCell ref="B112:D112"/>
    <mergeCell ref="F112:S112"/>
    <mergeCell ref="A114:S117"/>
    <mergeCell ref="B109:D109"/>
    <mergeCell ref="F109:S109"/>
    <mergeCell ref="B110:D110"/>
    <mergeCell ref="F110:S110"/>
    <mergeCell ref="B111:D111"/>
    <mergeCell ref="F111:S111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0025-21F6-4BF5-B219-1EDE86DF1292}">
  <dimension ref="A1:U112"/>
  <sheetViews>
    <sheetView tabSelected="1" view="pageBreakPreview" topLeftCell="D38" zoomScaleNormal="100" zoomScaleSheetLayoutView="100" workbookViewId="0">
      <selection activeCell="D45" sqref="D45"/>
    </sheetView>
  </sheetViews>
  <sheetFormatPr defaultColWidth="7.875" defaultRowHeight="12.75" x14ac:dyDescent="0.2"/>
  <cols>
    <col min="1" max="1" width="4.375" style="27" hidden="1" customWidth="1"/>
    <col min="2" max="2" width="4.625" style="27" hidden="1" customWidth="1"/>
    <col min="3" max="3" width="5.75" style="27" hidden="1" customWidth="1"/>
    <col min="4" max="4" width="67.25" style="27" customWidth="1"/>
    <col min="5" max="5" width="8.625" style="27" customWidth="1"/>
    <col min="6" max="6" width="5.5" style="27" customWidth="1"/>
    <col min="7" max="7" width="6.5" style="27" customWidth="1"/>
    <col min="8" max="8" width="7.125" style="28" customWidth="1"/>
    <col min="9" max="11" width="9.625" style="28" customWidth="1"/>
    <col min="12" max="12" width="10.375" style="27" customWidth="1"/>
    <col min="13" max="14" width="13.125" style="27" customWidth="1"/>
    <col min="15" max="19" width="16.875" style="27" customWidth="1"/>
    <col min="20" max="20" width="8.25" style="29" customWidth="1"/>
    <col min="21" max="21" width="8.25" style="29" bestFit="1" customWidth="1"/>
    <col min="22" max="16384" width="7.875" style="29"/>
  </cols>
  <sheetData>
    <row r="1" spans="1:19" ht="16.5" hidden="1" customHeight="1" x14ac:dyDescent="0.25">
      <c r="A1" s="17"/>
      <c r="B1" s="18"/>
      <c r="C1" s="18"/>
      <c r="D1" s="19"/>
      <c r="E1" s="19"/>
      <c r="F1" s="20"/>
      <c r="G1" s="21"/>
      <c r="H1" s="18"/>
      <c r="I1" s="18"/>
      <c r="J1" s="18"/>
      <c r="K1" s="18"/>
      <c r="L1" s="22"/>
      <c r="M1" s="22"/>
      <c r="N1" s="22"/>
      <c r="O1" s="22"/>
      <c r="P1" s="22"/>
      <c r="Q1" s="22"/>
      <c r="R1" s="22"/>
      <c r="S1" s="8" t="s">
        <v>0</v>
      </c>
    </row>
    <row r="2" spans="1:19" ht="76.5" customHeight="1" x14ac:dyDescent="0.25">
      <c r="A2" s="164" t="s">
        <v>154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95"/>
      <c r="O2" s="22"/>
      <c r="P2" s="22"/>
      <c r="Q2" s="22"/>
      <c r="R2" s="22"/>
      <c r="S2" s="16"/>
    </row>
    <row r="3" spans="1:19" ht="15.75" x14ac:dyDescent="0.25">
      <c r="A3" s="165" t="s">
        <v>153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95"/>
      <c r="O3" s="22"/>
      <c r="P3" s="22"/>
      <c r="Q3" s="22"/>
      <c r="R3" s="22"/>
      <c r="S3" s="16"/>
    </row>
    <row r="4" spans="1:19" s="30" customFormat="1" ht="33" customHeight="1" x14ac:dyDescent="0.25">
      <c r="A4" s="166" t="s">
        <v>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</row>
    <row r="5" spans="1:19" s="30" customFormat="1" ht="18" customHeight="1" x14ac:dyDescent="0.25">
      <c r="A5" s="1"/>
      <c r="B5" s="2"/>
      <c r="C5" s="2"/>
      <c r="D5" s="2"/>
      <c r="E5" s="2"/>
      <c r="F5" s="2"/>
      <c r="G5" s="6"/>
      <c r="H5" s="23"/>
      <c r="I5" s="23"/>
      <c r="J5" s="23"/>
      <c r="K5" s="23"/>
      <c r="L5" s="24"/>
      <c r="M5" s="24"/>
      <c r="N5" s="24"/>
      <c r="O5" s="24"/>
      <c r="P5" s="24"/>
      <c r="Q5" s="24"/>
      <c r="R5" s="24"/>
      <c r="S5" s="16"/>
    </row>
    <row r="6" spans="1:19" s="30" customFormat="1" ht="18" customHeight="1" x14ac:dyDescent="0.25">
      <c r="A6" s="1"/>
      <c r="B6" s="2"/>
      <c r="C6" s="2"/>
      <c r="D6" s="2"/>
      <c r="E6" s="155" t="s">
        <v>3</v>
      </c>
      <c r="F6" s="155"/>
      <c r="G6" s="155"/>
      <c r="H6" s="155"/>
      <c r="I6" s="155"/>
      <c r="J6" s="155"/>
      <c r="K6" s="155"/>
      <c r="L6" s="155"/>
      <c r="M6" s="143"/>
      <c r="N6" s="144"/>
      <c r="O6" s="144"/>
      <c r="P6" s="144"/>
      <c r="Q6" s="144"/>
      <c r="R6" s="144"/>
      <c r="S6" s="145"/>
    </row>
    <row r="7" spans="1:19" s="31" customFormat="1" ht="22.5" customHeight="1" x14ac:dyDescent="0.25">
      <c r="A7" s="15"/>
      <c r="B7" s="15"/>
      <c r="C7" s="14"/>
      <c r="D7" s="5" t="s">
        <v>4</v>
      </c>
      <c r="E7" s="155" t="s">
        <v>5</v>
      </c>
      <c r="F7" s="155"/>
      <c r="G7" s="155"/>
      <c r="H7" s="155"/>
      <c r="I7" s="155"/>
      <c r="J7" s="155"/>
      <c r="K7" s="155"/>
      <c r="L7" s="155"/>
      <c r="M7" s="143"/>
      <c r="N7" s="144"/>
      <c r="O7" s="144"/>
      <c r="P7" s="144"/>
      <c r="Q7" s="144"/>
      <c r="R7" s="144"/>
      <c r="S7" s="145"/>
    </row>
    <row r="8" spans="1:19" s="31" customFormat="1" ht="18" customHeight="1" x14ac:dyDescent="0.25">
      <c r="A8" s="66"/>
      <c r="B8" s="66"/>
      <c r="C8" s="67"/>
      <c r="D8" s="5" t="s">
        <v>6</v>
      </c>
      <c r="E8" s="155" t="s">
        <v>7</v>
      </c>
      <c r="F8" s="155"/>
      <c r="G8" s="155"/>
      <c r="H8" s="155"/>
      <c r="I8" s="155"/>
      <c r="J8" s="155"/>
      <c r="K8" s="155"/>
      <c r="L8" s="155"/>
      <c r="M8" s="143"/>
      <c r="N8" s="144"/>
      <c r="O8" s="144"/>
      <c r="P8" s="144"/>
      <c r="Q8" s="144"/>
      <c r="R8" s="144"/>
      <c r="S8" s="145"/>
    </row>
    <row r="9" spans="1:19" ht="15.75" customHeight="1" x14ac:dyDescent="0.25">
      <c r="A9" s="1"/>
      <c r="B9" s="2"/>
      <c r="C9" s="2"/>
      <c r="D9" s="2"/>
      <c r="E9" s="155" t="s">
        <v>8</v>
      </c>
      <c r="F9" s="155"/>
      <c r="G9" s="155"/>
      <c r="H9" s="155"/>
      <c r="I9" s="155"/>
      <c r="J9" s="155"/>
      <c r="K9" s="155"/>
      <c r="L9" s="155"/>
      <c r="M9" s="143"/>
      <c r="N9" s="144"/>
      <c r="O9" s="144"/>
      <c r="P9" s="144"/>
      <c r="Q9" s="144"/>
      <c r="R9" s="144"/>
      <c r="S9" s="145"/>
    </row>
    <row r="10" spans="1:19" ht="15.75" customHeight="1" x14ac:dyDescent="0.25">
      <c r="A10" s="1"/>
      <c r="B10" s="2"/>
      <c r="C10" s="2"/>
      <c r="D10" s="167"/>
      <c r="E10" s="155" t="s">
        <v>9</v>
      </c>
      <c r="F10" s="155"/>
      <c r="G10" s="155"/>
      <c r="H10" s="155"/>
      <c r="I10" s="155"/>
      <c r="J10" s="155"/>
      <c r="K10" s="155"/>
      <c r="L10" s="155"/>
      <c r="M10" s="143"/>
      <c r="N10" s="144"/>
      <c r="O10" s="144"/>
      <c r="P10" s="144"/>
      <c r="Q10" s="144"/>
      <c r="R10" s="144"/>
      <c r="S10" s="145"/>
    </row>
    <row r="11" spans="1:19" ht="15.75" customHeight="1" x14ac:dyDescent="0.25">
      <c r="A11" s="1"/>
      <c r="B11" s="2"/>
      <c r="C11" s="2"/>
      <c r="D11" s="168"/>
      <c r="E11" s="156" t="s">
        <v>10</v>
      </c>
      <c r="F11" s="157"/>
      <c r="G11" s="157"/>
      <c r="H11" s="157"/>
      <c r="I11" s="157"/>
      <c r="J11" s="157"/>
      <c r="K11" s="157"/>
      <c r="L11" s="158"/>
      <c r="M11" s="143"/>
      <c r="N11" s="144"/>
      <c r="O11" s="144"/>
      <c r="P11" s="144"/>
      <c r="Q11" s="144"/>
      <c r="R11" s="144"/>
      <c r="S11" s="145"/>
    </row>
    <row r="12" spans="1:19" ht="15.75" customHeight="1" x14ac:dyDescent="0.25">
      <c r="A12" s="1"/>
      <c r="B12" s="2"/>
      <c r="C12" s="2"/>
      <c r="D12" s="167"/>
      <c r="E12" s="155" t="s">
        <v>11</v>
      </c>
      <c r="F12" s="155"/>
      <c r="G12" s="155"/>
      <c r="H12" s="155"/>
      <c r="I12" s="155"/>
      <c r="J12" s="155"/>
      <c r="K12" s="155"/>
      <c r="L12" s="155"/>
      <c r="M12" s="143"/>
      <c r="N12" s="144"/>
      <c r="O12" s="144"/>
      <c r="P12" s="144"/>
      <c r="Q12" s="144"/>
      <c r="R12" s="144"/>
      <c r="S12" s="145"/>
    </row>
    <row r="13" spans="1:19" ht="15.75" customHeight="1" x14ac:dyDescent="0.25">
      <c r="A13" s="1"/>
      <c r="B13" s="2"/>
      <c r="C13" s="2"/>
      <c r="D13" s="169"/>
      <c r="E13" s="156" t="s">
        <v>12</v>
      </c>
      <c r="F13" s="157"/>
      <c r="G13" s="157"/>
      <c r="H13" s="157"/>
      <c r="I13" s="157"/>
      <c r="J13" s="157"/>
      <c r="K13" s="157"/>
      <c r="L13" s="158"/>
      <c r="M13" s="146"/>
      <c r="N13" s="147"/>
      <c r="O13" s="147"/>
      <c r="P13" s="147"/>
      <c r="Q13" s="147"/>
      <c r="R13" s="147"/>
      <c r="S13" s="148"/>
    </row>
    <row r="14" spans="1:19" s="32" customFormat="1" ht="23.25" customHeight="1" x14ac:dyDescent="0.2">
      <c r="A14" s="149" t="s">
        <v>13</v>
      </c>
      <c r="B14" s="149" t="s">
        <v>14</v>
      </c>
      <c r="C14" s="149" t="s">
        <v>15</v>
      </c>
      <c r="D14" s="159" t="s">
        <v>60</v>
      </c>
      <c r="E14" s="149" t="s">
        <v>73</v>
      </c>
      <c r="F14" s="149" t="s">
        <v>61</v>
      </c>
      <c r="G14" s="149" t="s">
        <v>62</v>
      </c>
      <c r="H14" s="151" t="s">
        <v>16</v>
      </c>
      <c r="I14" s="151" t="s">
        <v>17</v>
      </c>
      <c r="J14" s="151" t="s">
        <v>18</v>
      </c>
      <c r="K14" s="153" t="s">
        <v>63</v>
      </c>
      <c r="L14" s="139" t="s">
        <v>19</v>
      </c>
      <c r="M14" s="139"/>
      <c r="N14" s="139"/>
      <c r="O14" s="139"/>
      <c r="P14" s="139" t="s">
        <v>20</v>
      </c>
      <c r="Q14" s="139"/>
      <c r="R14" s="139"/>
      <c r="S14" s="139"/>
    </row>
    <row r="15" spans="1:19" s="32" customFormat="1" ht="19.5" customHeight="1" x14ac:dyDescent="0.2">
      <c r="A15" s="150"/>
      <c r="B15" s="150"/>
      <c r="C15" s="150"/>
      <c r="D15" s="160"/>
      <c r="E15" s="150"/>
      <c r="F15" s="150"/>
      <c r="G15" s="150"/>
      <c r="H15" s="152"/>
      <c r="I15" s="152"/>
      <c r="J15" s="152"/>
      <c r="K15" s="154"/>
      <c r="L15" s="58" t="s">
        <v>21</v>
      </c>
      <c r="M15" s="58" t="s">
        <v>22</v>
      </c>
      <c r="N15" s="58" t="s">
        <v>23</v>
      </c>
      <c r="O15" s="58" t="s">
        <v>24</v>
      </c>
      <c r="P15" s="58" t="s">
        <v>21</v>
      </c>
      <c r="Q15" s="58" t="s">
        <v>22</v>
      </c>
      <c r="R15" s="58" t="s">
        <v>23</v>
      </c>
      <c r="S15" s="58" t="s">
        <v>24</v>
      </c>
    </row>
    <row r="16" spans="1:19" s="32" customFormat="1" ht="15" customHeight="1" x14ac:dyDescent="0.2">
      <c r="A16" s="96">
        <v>1</v>
      </c>
      <c r="B16" s="96">
        <f>A16+1</f>
        <v>2</v>
      </c>
      <c r="C16" s="96">
        <f>B16+1</f>
        <v>3</v>
      </c>
      <c r="D16" s="96">
        <f>C16+1</f>
        <v>4</v>
      </c>
      <c r="E16" s="96">
        <v>5</v>
      </c>
      <c r="F16" s="96">
        <v>6</v>
      </c>
      <c r="G16" s="96">
        <v>7</v>
      </c>
      <c r="H16" s="96">
        <f t="shared" ref="H16:S16" si="0">G16+1</f>
        <v>8</v>
      </c>
      <c r="I16" s="96">
        <f t="shared" si="0"/>
        <v>9</v>
      </c>
      <c r="J16" s="96">
        <f t="shared" si="0"/>
        <v>10</v>
      </c>
      <c r="K16" s="96">
        <f t="shared" si="0"/>
        <v>11</v>
      </c>
      <c r="L16" s="96">
        <f t="shared" si="0"/>
        <v>12</v>
      </c>
      <c r="M16" s="96">
        <f t="shared" si="0"/>
        <v>13</v>
      </c>
      <c r="N16" s="96">
        <f t="shared" si="0"/>
        <v>14</v>
      </c>
      <c r="O16" s="96">
        <f t="shared" si="0"/>
        <v>15</v>
      </c>
      <c r="P16" s="96">
        <f t="shared" si="0"/>
        <v>16</v>
      </c>
      <c r="Q16" s="96">
        <f t="shared" si="0"/>
        <v>17</v>
      </c>
      <c r="R16" s="96">
        <f t="shared" si="0"/>
        <v>18</v>
      </c>
      <c r="S16" s="96">
        <f t="shared" si="0"/>
        <v>19</v>
      </c>
    </row>
    <row r="17" spans="1:20" s="32" customFormat="1" ht="16.5" customHeight="1" x14ac:dyDescent="0.2">
      <c r="A17" s="34" t="s">
        <v>25</v>
      </c>
      <c r="B17" s="34"/>
      <c r="C17" s="34"/>
      <c r="D17" s="53" t="s">
        <v>68</v>
      </c>
      <c r="E17" s="53"/>
      <c r="F17" s="54"/>
      <c r="G17" s="54"/>
      <c r="H17" s="55">
        <f>H19+H35+H60+H66</f>
        <v>1249</v>
      </c>
      <c r="I17" s="55">
        <f>I19+I35+I60+I66+I76</f>
        <v>0</v>
      </c>
      <c r="J17" s="55">
        <f t="shared" ref="J17:K17" si="1">J19+J35+J60+J66+J76</f>
        <v>0</v>
      </c>
      <c r="K17" s="55">
        <f t="shared" si="1"/>
        <v>0</v>
      </c>
      <c r="L17" s="54"/>
      <c r="M17" s="54"/>
      <c r="N17" s="54"/>
      <c r="O17" s="54"/>
      <c r="P17" s="56"/>
      <c r="Q17" s="56"/>
      <c r="R17" s="56"/>
      <c r="S17" s="56"/>
    </row>
    <row r="18" spans="1:20" s="32" customFormat="1" ht="12" customHeight="1" x14ac:dyDescent="0.2">
      <c r="A18" s="59"/>
      <c r="B18" s="59"/>
      <c r="C18" s="59"/>
      <c r="D18" s="140" t="s">
        <v>75</v>
      </c>
      <c r="E18" s="141"/>
      <c r="F18" s="141"/>
      <c r="G18" s="141"/>
      <c r="H18" s="142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20" s="32" customFormat="1" ht="14.25" customHeight="1" x14ac:dyDescent="0.2">
      <c r="A19" s="36"/>
      <c r="B19" s="36"/>
      <c r="C19" s="36"/>
      <c r="D19" s="57" t="s">
        <v>69</v>
      </c>
      <c r="E19" s="57"/>
      <c r="F19" s="38" t="s">
        <v>64</v>
      </c>
      <c r="G19" s="80"/>
      <c r="H19" s="80">
        <f>SUM(H20:H33)</f>
        <v>49</v>
      </c>
      <c r="I19" s="80"/>
      <c r="J19" s="80"/>
      <c r="K19" s="80"/>
      <c r="L19" s="80"/>
      <c r="M19" s="80"/>
      <c r="N19" s="80"/>
      <c r="O19" s="80">
        <f>L19+M19+N19</f>
        <v>0</v>
      </c>
      <c r="P19" s="80">
        <f>H19*L19</f>
        <v>0</v>
      </c>
      <c r="Q19" s="80">
        <f>H19*M19</f>
        <v>0</v>
      </c>
      <c r="R19" s="80">
        <f>H19*N19</f>
        <v>0</v>
      </c>
      <c r="S19" s="80">
        <f>P19+Q19+R19</f>
        <v>0</v>
      </c>
      <c r="T19" s="82"/>
    </row>
    <row r="20" spans="1:20" s="32" customFormat="1" ht="60" customHeight="1" x14ac:dyDescent="0.2">
      <c r="A20" s="43"/>
      <c r="B20" s="43"/>
      <c r="C20" s="91"/>
      <c r="D20" s="71" t="s">
        <v>99</v>
      </c>
      <c r="E20" s="104" t="s">
        <v>159</v>
      </c>
      <c r="F20" s="73" t="s">
        <v>64</v>
      </c>
      <c r="G20" s="81"/>
      <c r="H20" s="81">
        <v>5</v>
      </c>
      <c r="I20" s="85"/>
      <c r="J20" s="85"/>
      <c r="K20" s="85"/>
      <c r="L20" s="86"/>
      <c r="M20" s="87"/>
      <c r="N20" s="87"/>
      <c r="O20" s="94">
        <f t="shared" ref="O20:O22" si="2">L20+M20+N20</f>
        <v>0</v>
      </c>
      <c r="P20" s="94">
        <f t="shared" ref="P20:P22" si="3">H20*L20</f>
        <v>0</v>
      </c>
      <c r="Q20" s="94">
        <f t="shared" ref="Q20:Q22" si="4">H20*M20</f>
        <v>0</v>
      </c>
      <c r="R20" s="94">
        <f t="shared" ref="R20:R22" si="5">H20*N20</f>
        <v>0</v>
      </c>
      <c r="S20" s="94">
        <f t="shared" ref="S20:S22" si="6">P20+Q20+R20</f>
        <v>0</v>
      </c>
      <c r="T20" s="82"/>
    </row>
    <row r="21" spans="1:20" s="32" customFormat="1" ht="54" customHeight="1" x14ac:dyDescent="0.2">
      <c r="A21" s="43"/>
      <c r="B21" s="43"/>
      <c r="C21" s="91"/>
      <c r="D21" s="71" t="s">
        <v>99</v>
      </c>
      <c r="E21" s="104" t="s">
        <v>160</v>
      </c>
      <c r="F21" s="73" t="s">
        <v>64</v>
      </c>
      <c r="G21" s="81"/>
      <c r="H21" s="81">
        <v>3</v>
      </c>
      <c r="I21" s="85"/>
      <c r="J21" s="85"/>
      <c r="K21" s="85"/>
      <c r="L21" s="86"/>
      <c r="M21" s="87"/>
      <c r="N21" s="87"/>
      <c r="O21" s="94">
        <f t="shared" si="2"/>
        <v>0</v>
      </c>
      <c r="P21" s="94">
        <f t="shared" si="3"/>
        <v>0</v>
      </c>
      <c r="Q21" s="94">
        <f t="shared" si="4"/>
        <v>0</v>
      </c>
      <c r="R21" s="94">
        <f t="shared" si="5"/>
        <v>0</v>
      </c>
      <c r="S21" s="94">
        <f t="shared" si="6"/>
        <v>0</v>
      </c>
      <c r="T21" s="82"/>
    </row>
    <row r="22" spans="1:20" s="32" customFormat="1" ht="57" customHeight="1" x14ac:dyDescent="0.2">
      <c r="A22" s="43"/>
      <c r="B22" s="43"/>
      <c r="C22" s="91"/>
      <c r="D22" s="71" t="s">
        <v>161</v>
      </c>
      <c r="E22" s="104" t="s">
        <v>163</v>
      </c>
      <c r="F22" s="73" t="s">
        <v>64</v>
      </c>
      <c r="G22" s="81"/>
      <c r="H22" s="81">
        <v>22</v>
      </c>
      <c r="I22" s="85"/>
      <c r="J22" s="85"/>
      <c r="K22" s="85"/>
      <c r="L22" s="86"/>
      <c r="M22" s="87"/>
      <c r="N22" s="87"/>
      <c r="O22" s="94">
        <f t="shared" si="2"/>
        <v>0</v>
      </c>
      <c r="P22" s="94">
        <f t="shared" si="3"/>
        <v>0</v>
      </c>
      <c r="Q22" s="94">
        <f t="shared" si="4"/>
        <v>0</v>
      </c>
      <c r="R22" s="94">
        <f t="shared" si="5"/>
        <v>0</v>
      </c>
      <c r="S22" s="94">
        <f t="shared" si="6"/>
        <v>0</v>
      </c>
      <c r="T22" s="82"/>
    </row>
    <row r="23" spans="1:20" s="32" customFormat="1" ht="54" customHeight="1" x14ac:dyDescent="0.2">
      <c r="A23" s="43"/>
      <c r="B23" s="43"/>
      <c r="C23" s="91"/>
      <c r="D23" s="71" t="s">
        <v>162</v>
      </c>
      <c r="E23" s="104" t="s">
        <v>164</v>
      </c>
      <c r="F23" s="73" t="s">
        <v>64</v>
      </c>
      <c r="G23" s="81"/>
      <c r="H23" s="81">
        <v>3</v>
      </c>
      <c r="I23" s="85"/>
      <c r="J23" s="85"/>
      <c r="K23" s="85"/>
      <c r="L23" s="86"/>
      <c r="M23" s="87"/>
      <c r="N23" s="87"/>
      <c r="O23" s="94">
        <f>L23+M23+N23</f>
        <v>0</v>
      </c>
      <c r="P23" s="94">
        <f>H23*L23</f>
        <v>0</v>
      </c>
      <c r="Q23" s="94">
        <f>H23*M23</f>
        <v>0</v>
      </c>
      <c r="R23" s="94">
        <f>H23*N23</f>
        <v>0</v>
      </c>
      <c r="S23" s="94">
        <f>P23+Q23+R23</f>
        <v>0</v>
      </c>
      <c r="T23" s="82"/>
    </row>
    <row r="24" spans="1:20" s="32" customFormat="1" ht="53.25" customHeight="1" x14ac:dyDescent="0.2">
      <c r="A24" s="43"/>
      <c r="B24" s="43"/>
      <c r="C24" s="91"/>
      <c r="D24" s="71" t="s">
        <v>161</v>
      </c>
      <c r="E24" s="104" t="s">
        <v>165</v>
      </c>
      <c r="F24" s="73" t="s">
        <v>64</v>
      </c>
      <c r="G24" s="81"/>
      <c r="H24" s="81">
        <v>1</v>
      </c>
      <c r="I24" s="85"/>
      <c r="J24" s="85"/>
      <c r="K24" s="85"/>
      <c r="L24" s="86"/>
      <c r="M24" s="87"/>
      <c r="N24" s="87"/>
      <c r="O24" s="94">
        <f t="shared" ref="O24" si="7">L24+M24+N24</f>
        <v>0</v>
      </c>
      <c r="P24" s="94">
        <f t="shared" ref="P24" si="8">H24*L24</f>
        <v>0</v>
      </c>
      <c r="Q24" s="94">
        <f t="shared" ref="Q24" si="9">H24*M24</f>
        <v>0</v>
      </c>
      <c r="R24" s="94">
        <f t="shared" ref="R24" si="10">H24*N24</f>
        <v>0</v>
      </c>
      <c r="S24" s="94">
        <f t="shared" ref="S24" si="11">P24+Q24+R24</f>
        <v>0</v>
      </c>
      <c r="T24" s="82"/>
    </row>
    <row r="25" spans="1:20" s="32" customFormat="1" ht="56.25" customHeight="1" x14ac:dyDescent="0.2">
      <c r="A25" s="43"/>
      <c r="B25" s="43"/>
      <c r="C25" s="91"/>
      <c r="D25" s="71" t="s">
        <v>161</v>
      </c>
      <c r="E25" s="104" t="s">
        <v>166</v>
      </c>
      <c r="F25" s="73" t="s">
        <v>64</v>
      </c>
      <c r="G25" s="81"/>
      <c r="H25" s="81">
        <v>1</v>
      </c>
      <c r="I25" s="85"/>
      <c r="J25" s="85"/>
      <c r="K25" s="85"/>
      <c r="L25" s="86"/>
      <c r="M25" s="87"/>
      <c r="N25" s="87"/>
      <c r="O25" s="94">
        <f>L25+M25+N25</f>
        <v>0</v>
      </c>
      <c r="P25" s="94">
        <f>H25*L25</f>
        <v>0</v>
      </c>
      <c r="Q25" s="94">
        <f>H25*M25</f>
        <v>0</v>
      </c>
      <c r="R25" s="94">
        <f>H25*N25</f>
        <v>0</v>
      </c>
      <c r="S25" s="94">
        <f>P25+Q25+R25</f>
        <v>0</v>
      </c>
      <c r="T25" s="82"/>
    </row>
    <row r="26" spans="1:20" s="32" customFormat="1" ht="54" customHeight="1" x14ac:dyDescent="0.2">
      <c r="A26" s="43"/>
      <c r="B26" s="43"/>
      <c r="C26" s="91"/>
      <c r="D26" s="71" t="s">
        <v>168</v>
      </c>
      <c r="E26" s="104" t="s">
        <v>167</v>
      </c>
      <c r="F26" s="73" t="s">
        <v>64</v>
      </c>
      <c r="G26" s="81"/>
      <c r="H26" s="81">
        <v>1</v>
      </c>
      <c r="I26" s="85"/>
      <c r="J26" s="85"/>
      <c r="K26" s="85"/>
      <c r="L26" s="86"/>
      <c r="M26" s="87"/>
      <c r="N26" s="87"/>
      <c r="O26" s="94">
        <f t="shared" ref="O26" si="12">L26+M26+N26</f>
        <v>0</v>
      </c>
      <c r="P26" s="94">
        <f t="shared" ref="P26" si="13">H26*L26</f>
        <v>0</v>
      </c>
      <c r="Q26" s="94">
        <f t="shared" ref="Q26" si="14">H26*M26</f>
        <v>0</v>
      </c>
      <c r="R26" s="94">
        <f t="shared" ref="R26" si="15">H26*N26</f>
        <v>0</v>
      </c>
      <c r="S26" s="94">
        <f t="shared" ref="S26" si="16">P26+Q26+R26</f>
        <v>0</v>
      </c>
      <c r="T26" s="82"/>
    </row>
    <row r="27" spans="1:20" s="32" customFormat="1" ht="69.75" customHeight="1" x14ac:dyDescent="0.2">
      <c r="A27" s="43"/>
      <c r="B27" s="43"/>
      <c r="C27" s="91"/>
      <c r="D27" s="71" t="s">
        <v>169</v>
      </c>
      <c r="E27" s="104" t="s">
        <v>170</v>
      </c>
      <c r="F27" s="73" t="s">
        <v>64</v>
      </c>
      <c r="G27" s="81"/>
      <c r="H27" s="81">
        <v>1</v>
      </c>
      <c r="I27" s="85"/>
      <c r="J27" s="85"/>
      <c r="K27" s="85"/>
      <c r="L27" s="86"/>
      <c r="M27" s="87"/>
      <c r="N27" s="87"/>
      <c r="O27" s="94">
        <f>L27+M27+N27</f>
        <v>0</v>
      </c>
      <c r="P27" s="94">
        <f>H27*L27</f>
        <v>0</v>
      </c>
      <c r="Q27" s="94">
        <f>H27*M27</f>
        <v>0</v>
      </c>
      <c r="R27" s="94">
        <f>H27*N27</f>
        <v>0</v>
      </c>
      <c r="S27" s="94">
        <f>P27+Q27+R27</f>
        <v>0</v>
      </c>
      <c r="T27" s="82"/>
    </row>
    <row r="28" spans="1:20" s="32" customFormat="1" ht="55.5" customHeight="1" x14ac:dyDescent="0.2">
      <c r="A28" s="43"/>
      <c r="B28" s="43"/>
      <c r="C28" s="91"/>
      <c r="D28" s="71" t="s">
        <v>171</v>
      </c>
      <c r="E28" s="104" t="s">
        <v>172</v>
      </c>
      <c r="F28" s="73" t="s">
        <v>64</v>
      </c>
      <c r="G28" s="81"/>
      <c r="H28" s="81">
        <v>2</v>
      </c>
      <c r="I28" s="85"/>
      <c r="J28" s="85"/>
      <c r="K28" s="85"/>
      <c r="L28" s="86"/>
      <c r="M28" s="87"/>
      <c r="N28" s="87"/>
      <c r="O28" s="94">
        <f t="shared" ref="O28" si="17">L28+M28+N28</f>
        <v>0</v>
      </c>
      <c r="P28" s="94">
        <f t="shared" ref="P28" si="18">H28*L28</f>
        <v>0</v>
      </c>
      <c r="Q28" s="94">
        <f t="shared" ref="Q28" si="19">H28*M28</f>
        <v>0</v>
      </c>
      <c r="R28" s="94">
        <f t="shared" ref="R28" si="20">H28*N28</f>
        <v>0</v>
      </c>
      <c r="S28" s="94">
        <f t="shared" ref="S28" si="21">P28+Q28+R28</f>
        <v>0</v>
      </c>
      <c r="T28" s="82"/>
    </row>
    <row r="29" spans="1:20" s="32" customFormat="1" ht="54" customHeight="1" x14ac:dyDescent="0.2">
      <c r="A29" s="43"/>
      <c r="B29" s="43"/>
      <c r="C29" s="91"/>
      <c r="D29" s="71" t="s">
        <v>173</v>
      </c>
      <c r="E29" s="104" t="s">
        <v>174</v>
      </c>
      <c r="F29" s="73" t="s">
        <v>64</v>
      </c>
      <c r="G29" s="81"/>
      <c r="H29" s="81">
        <v>2</v>
      </c>
      <c r="I29" s="85"/>
      <c r="J29" s="85"/>
      <c r="K29" s="85"/>
      <c r="L29" s="86"/>
      <c r="M29" s="87"/>
      <c r="N29" s="87"/>
      <c r="O29" s="94">
        <f>L29+M29+N29</f>
        <v>0</v>
      </c>
      <c r="P29" s="94">
        <f>H29*L29</f>
        <v>0</v>
      </c>
      <c r="Q29" s="94">
        <f>H29*M29</f>
        <v>0</v>
      </c>
      <c r="R29" s="94">
        <f>H29*N29</f>
        <v>0</v>
      </c>
      <c r="S29" s="94">
        <f>P29+Q29+R29</f>
        <v>0</v>
      </c>
      <c r="T29" s="82"/>
    </row>
    <row r="30" spans="1:20" s="32" customFormat="1" ht="53.25" customHeight="1" x14ac:dyDescent="0.2">
      <c r="A30" s="43"/>
      <c r="B30" s="43"/>
      <c r="C30" s="91"/>
      <c r="D30" s="71" t="s">
        <v>175</v>
      </c>
      <c r="E30" s="104" t="s">
        <v>176</v>
      </c>
      <c r="F30" s="73" t="s">
        <v>64</v>
      </c>
      <c r="G30" s="81"/>
      <c r="H30" s="81">
        <v>3</v>
      </c>
      <c r="I30" s="85"/>
      <c r="J30" s="85"/>
      <c r="K30" s="85"/>
      <c r="L30" s="86"/>
      <c r="M30" s="87"/>
      <c r="N30" s="87"/>
      <c r="O30" s="94">
        <f>L30+M30+N30</f>
        <v>0</v>
      </c>
      <c r="P30" s="94">
        <f>H30*L30</f>
        <v>0</v>
      </c>
      <c r="Q30" s="94">
        <f>H30*M30</f>
        <v>0</v>
      </c>
      <c r="R30" s="94">
        <f>H30*N30</f>
        <v>0</v>
      </c>
      <c r="S30" s="94">
        <f>P30+Q30+R30</f>
        <v>0</v>
      </c>
      <c r="T30" s="82"/>
    </row>
    <row r="31" spans="1:20" s="32" customFormat="1" ht="54" customHeight="1" x14ac:dyDescent="0.2">
      <c r="A31" s="43"/>
      <c r="B31" s="43"/>
      <c r="C31" s="91"/>
      <c r="D31" s="72" t="s">
        <v>175</v>
      </c>
      <c r="E31" s="104" t="s">
        <v>178</v>
      </c>
      <c r="F31" s="73" t="s">
        <v>64</v>
      </c>
      <c r="G31" s="81"/>
      <c r="H31" s="81">
        <v>1</v>
      </c>
      <c r="I31" s="85"/>
      <c r="J31" s="85"/>
      <c r="K31" s="85"/>
      <c r="L31" s="86"/>
      <c r="M31" s="87"/>
      <c r="N31" s="87"/>
      <c r="O31" s="94">
        <f t="shared" ref="O31:O33" si="22">L31+M31+N31</f>
        <v>0</v>
      </c>
      <c r="P31" s="94">
        <f t="shared" ref="P31:P33" si="23">H31*L31</f>
        <v>0</v>
      </c>
      <c r="Q31" s="94">
        <f t="shared" ref="Q31:Q33" si="24">H31*M31</f>
        <v>0</v>
      </c>
      <c r="R31" s="94">
        <f t="shared" ref="R31:R33" si="25">H31*N31</f>
        <v>0</v>
      </c>
      <c r="S31" s="94">
        <f t="shared" ref="S31:S33" si="26">P31+Q31+R31</f>
        <v>0</v>
      </c>
      <c r="T31" s="82"/>
    </row>
    <row r="32" spans="1:20" s="32" customFormat="1" ht="58.5" customHeight="1" x14ac:dyDescent="0.2">
      <c r="A32" s="43"/>
      <c r="B32" s="43"/>
      <c r="C32" s="91"/>
      <c r="D32" s="71" t="s">
        <v>70</v>
      </c>
      <c r="E32" s="104" t="s">
        <v>177</v>
      </c>
      <c r="F32" s="73" t="s">
        <v>64</v>
      </c>
      <c r="G32" s="81"/>
      <c r="H32" s="81">
        <v>1</v>
      </c>
      <c r="I32" s="85"/>
      <c r="J32" s="85"/>
      <c r="K32" s="85"/>
      <c r="L32" s="86"/>
      <c r="M32" s="87"/>
      <c r="N32" s="87"/>
      <c r="O32" s="94">
        <f t="shared" si="22"/>
        <v>0</v>
      </c>
      <c r="P32" s="94">
        <f t="shared" si="23"/>
        <v>0</v>
      </c>
      <c r="Q32" s="94">
        <f t="shared" si="24"/>
        <v>0</v>
      </c>
      <c r="R32" s="94">
        <f t="shared" si="25"/>
        <v>0</v>
      </c>
      <c r="S32" s="94">
        <f t="shared" si="26"/>
        <v>0</v>
      </c>
      <c r="T32" s="82"/>
    </row>
    <row r="33" spans="1:21" s="32" customFormat="1" ht="56.25" customHeight="1" x14ac:dyDescent="0.2">
      <c r="A33" s="43"/>
      <c r="B33" s="43"/>
      <c r="C33" s="91"/>
      <c r="D33" s="71" t="s">
        <v>70</v>
      </c>
      <c r="E33" s="104" t="s">
        <v>179</v>
      </c>
      <c r="F33" s="73" t="s">
        <v>64</v>
      </c>
      <c r="G33" s="81"/>
      <c r="H33" s="81">
        <v>3</v>
      </c>
      <c r="I33" s="85"/>
      <c r="J33" s="85"/>
      <c r="K33" s="85"/>
      <c r="L33" s="86"/>
      <c r="M33" s="87"/>
      <c r="N33" s="87"/>
      <c r="O33" s="94">
        <f t="shared" si="22"/>
        <v>0</v>
      </c>
      <c r="P33" s="94">
        <f t="shared" si="23"/>
        <v>0</v>
      </c>
      <c r="Q33" s="94">
        <f t="shared" si="24"/>
        <v>0</v>
      </c>
      <c r="R33" s="94">
        <f t="shared" si="25"/>
        <v>0</v>
      </c>
      <c r="S33" s="94">
        <f t="shared" si="26"/>
        <v>0</v>
      </c>
      <c r="T33" s="82"/>
    </row>
    <row r="34" spans="1:21" s="32" customFormat="1" ht="15" customHeight="1" x14ac:dyDescent="0.2">
      <c r="A34" s="90"/>
      <c r="B34" s="90"/>
      <c r="C34" s="59"/>
      <c r="D34" s="125" t="s">
        <v>144</v>
      </c>
      <c r="E34" s="126"/>
      <c r="F34" s="126"/>
      <c r="G34" s="126"/>
      <c r="H34" s="127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88"/>
      <c r="U34" s="33"/>
    </row>
    <row r="35" spans="1:21" s="32" customFormat="1" ht="15" customHeight="1" x14ac:dyDescent="0.2">
      <c r="A35" s="35"/>
      <c r="B35" s="35"/>
      <c r="C35" s="36"/>
      <c r="D35" s="77" t="s">
        <v>156</v>
      </c>
      <c r="E35" s="77"/>
      <c r="F35" s="76" t="s">
        <v>64</v>
      </c>
      <c r="G35" s="37"/>
      <c r="H35" s="78">
        <f>SUM(H36:H58)</f>
        <v>924</v>
      </c>
      <c r="I35" s="92"/>
      <c r="J35" s="92"/>
      <c r="K35" s="92"/>
      <c r="L35" s="92"/>
      <c r="M35" s="93"/>
      <c r="N35" s="93"/>
      <c r="O35" s="80">
        <f t="shared" ref="O35:O58" si="27">L35+M35+N35</f>
        <v>0</v>
      </c>
      <c r="P35" s="80">
        <f t="shared" ref="P35:P58" si="28">H35*L35</f>
        <v>0</v>
      </c>
      <c r="Q35" s="80">
        <f t="shared" ref="Q35:Q58" si="29">H35*M35</f>
        <v>0</v>
      </c>
      <c r="R35" s="80">
        <f t="shared" ref="R35:R58" si="30">H35*N35</f>
        <v>0</v>
      </c>
      <c r="S35" s="80">
        <f t="shared" ref="S35:S58" si="31">P35+Q35+R35</f>
        <v>0</v>
      </c>
      <c r="T35" s="88"/>
      <c r="U35" s="33"/>
    </row>
    <row r="36" spans="1:21" s="32" customFormat="1" ht="87" customHeight="1" x14ac:dyDescent="0.2">
      <c r="A36" s="43"/>
      <c r="B36" s="43"/>
      <c r="C36" s="91"/>
      <c r="D36" s="83" t="s">
        <v>180</v>
      </c>
      <c r="E36" s="75" t="s">
        <v>181</v>
      </c>
      <c r="F36" s="73" t="s">
        <v>64</v>
      </c>
      <c r="G36" s="65"/>
      <c r="H36" s="84">
        <v>458</v>
      </c>
      <c r="I36" s="85"/>
      <c r="J36" s="85"/>
      <c r="K36" s="85"/>
      <c r="L36" s="86"/>
      <c r="M36" s="87"/>
      <c r="N36" s="87"/>
      <c r="O36" s="94">
        <f t="shared" si="27"/>
        <v>0</v>
      </c>
      <c r="P36" s="94">
        <f t="shared" si="28"/>
        <v>0</v>
      </c>
      <c r="Q36" s="94">
        <f t="shared" si="29"/>
        <v>0</v>
      </c>
      <c r="R36" s="94">
        <f t="shared" si="30"/>
        <v>0</v>
      </c>
      <c r="S36" s="94">
        <f t="shared" si="31"/>
        <v>0</v>
      </c>
      <c r="T36" s="82"/>
    </row>
    <row r="37" spans="1:21" s="32" customFormat="1" ht="84.75" customHeight="1" x14ac:dyDescent="0.2">
      <c r="A37" s="43"/>
      <c r="B37" s="43"/>
      <c r="C37" s="91"/>
      <c r="D37" s="83" t="s">
        <v>180</v>
      </c>
      <c r="E37" s="75" t="s">
        <v>182</v>
      </c>
      <c r="F37" s="73" t="s">
        <v>64</v>
      </c>
      <c r="G37" s="65"/>
      <c r="H37" s="84">
        <v>111</v>
      </c>
      <c r="I37" s="85"/>
      <c r="J37" s="85"/>
      <c r="K37" s="85"/>
      <c r="L37" s="86"/>
      <c r="M37" s="87"/>
      <c r="N37" s="87"/>
      <c r="O37" s="94">
        <f t="shared" si="27"/>
        <v>0</v>
      </c>
      <c r="P37" s="94">
        <f t="shared" si="28"/>
        <v>0</v>
      </c>
      <c r="Q37" s="94">
        <f t="shared" si="29"/>
        <v>0</v>
      </c>
      <c r="R37" s="94">
        <f t="shared" si="30"/>
        <v>0</v>
      </c>
      <c r="S37" s="94">
        <f t="shared" si="31"/>
        <v>0</v>
      </c>
      <c r="T37" s="82"/>
    </row>
    <row r="38" spans="1:21" s="32" customFormat="1" ht="82.5" customHeight="1" x14ac:dyDescent="0.2">
      <c r="A38" s="43"/>
      <c r="B38" s="43"/>
      <c r="C38" s="91"/>
      <c r="D38" s="83" t="s">
        <v>183</v>
      </c>
      <c r="E38" s="75" t="s">
        <v>184</v>
      </c>
      <c r="F38" s="73" t="s">
        <v>64</v>
      </c>
      <c r="G38" s="65"/>
      <c r="H38" s="84">
        <v>48</v>
      </c>
      <c r="I38" s="85"/>
      <c r="J38" s="85"/>
      <c r="K38" s="85"/>
      <c r="L38" s="86"/>
      <c r="M38" s="87"/>
      <c r="N38" s="87"/>
      <c r="O38" s="94">
        <f t="shared" si="27"/>
        <v>0</v>
      </c>
      <c r="P38" s="94">
        <f t="shared" si="28"/>
        <v>0</v>
      </c>
      <c r="Q38" s="94">
        <f t="shared" si="29"/>
        <v>0</v>
      </c>
      <c r="R38" s="94">
        <f t="shared" si="30"/>
        <v>0</v>
      </c>
      <c r="S38" s="94">
        <f t="shared" si="31"/>
        <v>0</v>
      </c>
      <c r="T38" s="82"/>
    </row>
    <row r="39" spans="1:21" s="32" customFormat="1" ht="86.25" customHeight="1" x14ac:dyDescent="0.2">
      <c r="A39" s="43"/>
      <c r="B39" s="43"/>
      <c r="C39" s="91"/>
      <c r="D39" s="83" t="s">
        <v>183</v>
      </c>
      <c r="E39" s="75" t="s">
        <v>185</v>
      </c>
      <c r="F39" s="73" t="s">
        <v>64</v>
      </c>
      <c r="G39" s="65"/>
      <c r="H39" s="84">
        <v>12</v>
      </c>
      <c r="I39" s="85"/>
      <c r="J39" s="85"/>
      <c r="K39" s="85"/>
      <c r="L39" s="86"/>
      <c r="M39" s="87"/>
      <c r="N39" s="87"/>
      <c r="O39" s="94">
        <f t="shared" si="27"/>
        <v>0</v>
      </c>
      <c r="P39" s="94">
        <f t="shared" si="28"/>
        <v>0</v>
      </c>
      <c r="Q39" s="94">
        <f t="shared" si="29"/>
        <v>0</v>
      </c>
      <c r="R39" s="94">
        <f t="shared" si="30"/>
        <v>0</v>
      </c>
      <c r="S39" s="94">
        <f t="shared" si="31"/>
        <v>0</v>
      </c>
      <c r="T39" s="82"/>
    </row>
    <row r="40" spans="1:21" s="32" customFormat="1" ht="85.5" customHeight="1" x14ac:dyDescent="0.2">
      <c r="A40" s="43"/>
      <c r="B40" s="43"/>
      <c r="C40" s="91"/>
      <c r="D40" s="83" t="s">
        <v>183</v>
      </c>
      <c r="E40" s="75" t="s">
        <v>186</v>
      </c>
      <c r="F40" s="73" t="s">
        <v>64</v>
      </c>
      <c r="G40" s="65"/>
      <c r="H40" s="84">
        <v>54</v>
      </c>
      <c r="I40" s="85"/>
      <c r="J40" s="85"/>
      <c r="K40" s="85"/>
      <c r="L40" s="86"/>
      <c r="M40" s="87"/>
      <c r="N40" s="87"/>
      <c r="O40" s="94">
        <f t="shared" si="27"/>
        <v>0</v>
      </c>
      <c r="P40" s="94">
        <f t="shared" si="28"/>
        <v>0</v>
      </c>
      <c r="Q40" s="94">
        <f t="shared" si="29"/>
        <v>0</v>
      </c>
      <c r="R40" s="94">
        <f t="shared" si="30"/>
        <v>0</v>
      </c>
      <c r="S40" s="94">
        <f t="shared" si="31"/>
        <v>0</v>
      </c>
      <c r="T40" s="82"/>
    </row>
    <row r="41" spans="1:21" s="32" customFormat="1" ht="79.5" customHeight="1" x14ac:dyDescent="0.2">
      <c r="A41" s="43"/>
      <c r="B41" s="43"/>
      <c r="C41" s="91"/>
      <c r="D41" s="83" t="s">
        <v>183</v>
      </c>
      <c r="E41" s="75" t="s">
        <v>187</v>
      </c>
      <c r="F41" s="73" t="s">
        <v>64</v>
      </c>
      <c r="G41" s="65"/>
      <c r="H41" s="84">
        <v>8</v>
      </c>
      <c r="I41" s="85"/>
      <c r="J41" s="85"/>
      <c r="K41" s="85"/>
      <c r="L41" s="86"/>
      <c r="M41" s="87"/>
      <c r="N41" s="87"/>
      <c r="O41" s="94">
        <f t="shared" si="27"/>
        <v>0</v>
      </c>
      <c r="P41" s="94">
        <f t="shared" si="28"/>
        <v>0</v>
      </c>
      <c r="Q41" s="94">
        <f t="shared" si="29"/>
        <v>0</v>
      </c>
      <c r="R41" s="94">
        <f t="shared" si="30"/>
        <v>0</v>
      </c>
      <c r="S41" s="94">
        <f t="shared" si="31"/>
        <v>0</v>
      </c>
      <c r="T41" s="82"/>
    </row>
    <row r="42" spans="1:21" s="32" customFormat="1" ht="49.5" customHeight="1" x14ac:dyDescent="0.2">
      <c r="A42" s="43"/>
      <c r="B42" s="43"/>
      <c r="C42" s="91"/>
      <c r="D42" s="83" t="s">
        <v>235</v>
      </c>
      <c r="E42" s="75" t="s">
        <v>188</v>
      </c>
      <c r="F42" s="73" t="s">
        <v>64</v>
      </c>
      <c r="G42" s="65"/>
      <c r="H42" s="84">
        <v>6</v>
      </c>
      <c r="I42" s="85"/>
      <c r="J42" s="85"/>
      <c r="K42" s="85"/>
      <c r="L42" s="86"/>
      <c r="M42" s="87"/>
      <c r="N42" s="87"/>
      <c r="O42" s="94">
        <f t="shared" si="27"/>
        <v>0</v>
      </c>
      <c r="P42" s="94">
        <f t="shared" si="28"/>
        <v>0</v>
      </c>
      <c r="Q42" s="94">
        <f t="shared" si="29"/>
        <v>0</v>
      </c>
      <c r="R42" s="94">
        <f t="shared" si="30"/>
        <v>0</v>
      </c>
      <c r="S42" s="94">
        <f t="shared" si="31"/>
        <v>0</v>
      </c>
      <c r="T42" s="82"/>
    </row>
    <row r="43" spans="1:21" s="32" customFormat="1" ht="46.5" customHeight="1" x14ac:dyDescent="0.2">
      <c r="A43" s="43"/>
      <c r="B43" s="43"/>
      <c r="C43" s="91"/>
      <c r="D43" s="83" t="s">
        <v>235</v>
      </c>
      <c r="E43" s="75" t="s">
        <v>189</v>
      </c>
      <c r="F43" s="73" t="s">
        <v>64</v>
      </c>
      <c r="G43" s="65"/>
      <c r="H43" s="84">
        <v>1</v>
      </c>
      <c r="I43" s="85"/>
      <c r="J43" s="85"/>
      <c r="K43" s="85"/>
      <c r="L43" s="86"/>
      <c r="M43" s="87"/>
      <c r="N43" s="87"/>
      <c r="O43" s="94">
        <f t="shared" si="27"/>
        <v>0</v>
      </c>
      <c r="P43" s="94">
        <f t="shared" si="28"/>
        <v>0</v>
      </c>
      <c r="Q43" s="94">
        <f t="shared" si="29"/>
        <v>0</v>
      </c>
      <c r="R43" s="94">
        <f t="shared" si="30"/>
        <v>0</v>
      </c>
      <c r="S43" s="94">
        <f t="shared" si="31"/>
        <v>0</v>
      </c>
      <c r="T43" s="82"/>
    </row>
    <row r="44" spans="1:21" s="32" customFormat="1" ht="46.5" customHeight="1" x14ac:dyDescent="0.2">
      <c r="A44" s="43"/>
      <c r="B44" s="43"/>
      <c r="C44" s="91"/>
      <c r="D44" s="83" t="s">
        <v>234</v>
      </c>
      <c r="E44" s="75" t="s">
        <v>190</v>
      </c>
      <c r="F44" s="73" t="s">
        <v>64</v>
      </c>
      <c r="G44" s="65"/>
      <c r="H44" s="84">
        <v>14</v>
      </c>
      <c r="I44" s="85"/>
      <c r="J44" s="85"/>
      <c r="K44" s="85"/>
      <c r="L44" s="86"/>
      <c r="M44" s="87"/>
      <c r="N44" s="87"/>
      <c r="O44" s="94">
        <f t="shared" si="27"/>
        <v>0</v>
      </c>
      <c r="P44" s="94">
        <f t="shared" si="28"/>
        <v>0</v>
      </c>
      <c r="Q44" s="94">
        <f t="shared" si="29"/>
        <v>0</v>
      </c>
      <c r="R44" s="94">
        <f t="shared" si="30"/>
        <v>0</v>
      </c>
      <c r="S44" s="94">
        <f t="shared" si="31"/>
        <v>0</v>
      </c>
      <c r="T44" s="82"/>
    </row>
    <row r="45" spans="1:21" s="32" customFormat="1" ht="45" customHeight="1" x14ac:dyDescent="0.2">
      <c r="A45" s="43"/>
      <c r="B45" s="43"/>
      <c r="C45" s="91"/>
      <c r="D45" s="83" t="s">
        <v>234</v>
      </c>
      <c r="E45" s="75" t="s">
        <v>191</v>
      </c>
      <c r="F45" s="73" t="s">
        <v>64</v>
      </c>
      <c r="G45" s="65"/>
      <c r="H45" s="84">
        <v>4</v>
      </c>
      <c r="I45" s="85"/>
      <c r="J45" s="85"/>
      <c r="K45" s="85"/>
      <c r="L45" s="86"/>
      <c r="M45" s="87"/>
      <c r="N45" s="87"/>
      <c r="O45" s="94">
        <f t="shared" si="27"/>
        <v>0</v>
      </c>
      <c r="P45" s="94">
        <f t="shared" si="28"/>
        <v>0</v>
      </c>
      <c r="Q45" s="94">
        <f t="shared" si="29"/>
        <v>0</v>
      </c>
      <c r="R45" s="94">
        <f t="shared" si="30"/>
        <v>0</v>
      </c>
      <c r="S45" s="94">
        <f t="shared" si="31"/>
        <v>0</v>
      </c>
      <c r="T45" s="82"/>
    </row>
    <row r="46" spans="1:21" s="32" customFormat="1" ht="67.5" customHeight="1" x14ac:dyDescent="0.2">
      <c r="A46" s="43"/>
      <c r="B46" s="43"/>
      <c r="C46" s="91"/>
      <c r="D46" s="83" t="s">
        <v>192</v>
      </c>
      <c r="E46" s="75" t="s">
        <v>193</v>
      </c>
      <c r="F46" s="73" t="s">
        <v>64</v>
      </c>
      <c r="G46" s="65"/>
      <c r="H46" s="84">
        <v>28</v>
      </c>
      <c r="I46" s="85"/>
      <c r="J46" s="85"/>
      <c r="K46" s="85"/>
      <c r="L46" s="86"/>
      <c r="M46" s="87"/>
      <c r="N46" s="87"/>
      <c r="O46" s="94">
        <f t="shared" si="27"/>
        <v>0</v>
      </c>
      <c r="P46" s="94">
        <f t="shared" si="28"/>
        <v>0</v>
      </c>
      <c r="Q46" s="94">
        <f t="shared" si="29"/>
        <v>0</v>
      </c>
      <c r="R46" s="94">
        <f t="shared" si="30"/>
        <v>0</v>
      </c>
      <c r="S46" s="94">
        <f t="shared" si="31"/>
        <v>0</v>
      </c>
      <c r="T46" s="82"/>
    </row>
    <row r="47" spans="1:21" s="32" customFormat="1" ht="57.75" customHeight="1" x14ac:dyDescent="0.2">
      <c r="A47" s="43"/>
      <c r="B47" s="43"/>
      <c r="C47" s="91"/>
      <c r="D47" s="83" t="s">
        <v>194</v>
      </c>
      <c r="E47" s="75" t="s">
        <v>195</v>
      </c>
      <c r="F47" s="73" t="s">
        <v>64</v>
      </c>
      <c r="G47" s="65"/>
      <c r="H47" s="84">
        <v>16</v>
      </c>
      <c r="I47" s="85"/>
      <c r="J47" s="85"/>
      <c r="K47" s="85"/>
      <c r="L47" s="86"/>
      <c r="M47" s="87"/>
      <c r="N47" s="87"/>
      <c r="O47" s="94">
        <f t="shared" ref="O47:O57" si="32">L47+M47+N47</f>
        <v>0</v>
      </c>
      <c r="P47" s="94">
        <f t="shared" ref="P47:P57" si="33">H47*L47</f>
        <v>0</v>
      </c>
      <c r="Q47" s="94">
        <f t="shared" ref="Q47:Q57" si="34">H47*M47</f>
        <v>0</v>
      </c>
      <c r="R47" s="94">
        <f t="shared" ref="R47:R57" si="35">H47*N47</f>
        <v>0</v>
      </c>
      <c r="S47" s="94">
        <f t="shared" ref="S47:S57" si="36">P47+Q47+R47</f>
        <v>0</v>
      </c>
      <c r="T47" s="82"/>
    </row>
    <row r="48" spans="1:21" s="32" customFormat="1" ht="73.5" customHeight="1" x14ac:dyDescent="0.2">
      <c r="A48" s="43"/>
      <c r="B48" s="43"/>
      <c r="C48" s="91"/>
      <c r="D48" s="83" t="s">
        <v>196</v>
      </c>
      <c r="E48" s="75" t="s">
        <v>197</v>
      </c>
      <c r="F48" s="73" t="s">
        <v>64</v>
      </c>
      <c r="G48" s="65"/>
      <c r="H48" s="84">
        <v>1</v>
      </c>
      <c r="I48" s="85"/>
      <c r="J48" s="85"/>
      <c r="K48" s="85"/>
      <c r="L48" s="86"/>
      <c r="M48" s="87"/>
      <c r="N48" s="87"/>
      <c r="O48" s="94">
        <f t="shared" si="32"/>
        <v>0</v>
      </c>
      <c r="P48" s="94">
        <f t="shared" si="33"/>
        <v>0</v>
      </c>
      <c r="Q48" s="94">
        <f t="shared" si="34"/>
        <v>0</v>
      </c>
      <c r="R48" s="94">
        <f t="shared" si="35"/>
        <v>0</v>
      </c>
      <c r="S48" s="94">
        <f t="shared" si="36"/>
        <v>0</v>
      </c>
      <c r="T48" s="82"/>
    </row>
    <row r="49" spans="1:21" s="32" customFormat="1" ht="75" customHeight="1" x14ac:dyDescent="0.2">
      <c r="A49" s="43"/>
      <c r="B49" s="43"/>
      <c r="C49" s="91"/>
      <c r="D49" s="83" t="s">
        <v>192</v>
      </c>
      <c r="E49" s="75" t="s">
        <v>198</v>
      </c>
      <c r="F49" s="73" t="s">
        <v>64</v>
      </c>
      <c r="G49" s="65"/>
      <c r="H49" s="84">
        <v>2</v>
      </c>
      <c r="I49" s="85"/>
      <c r="J49" s="85"/>
      <c r="K49" s="85"/>
      <c r="L49" s="86"/>
      <c r="M49" s="87"/>
      <c r="N49" s="87"/>
      <c r="O49" s="94">
        <f t="shared" si="32"/>
        <v>0</v>
      </c>
      <c r="P49" s="94">
        <f t="shared" si="33"/>
        <v>0</v>
      </c>
      <c r="Q49" s="94">
        <f t="shared" si="34"/>
        <v>0</v>
      </c>
      <c r="R49" s="94">
        <f t="shared" si="35"/>
        <v>0</v>
      </c>
      <c r="S49" s="94">
        <f t="shared" si="36"/>
        <v>0</v>
      </c>
      <c r="T49" s="82"/>
    </row>
    <row r="50" spans="1:21" s="32" customFormat="1" ht="75" customHeight="1" x14ac:dyDescent="0.2">
      <c r="A50" s="43"/>
      <c r="B50" s="43"/>
      <c r="C50" s="91"/>
      <c r="D50" s="83" t="s">
        <v>192</v>
      </c>
      <c r="E50" s="75" t="s">
        <v>199</v>
      </c>
      <c r="F50" s="73" t="s">
        <v>64</v>
      </c>
      <c r="G50" s="65"/>
      <c r="H50" s="84">
        <v>8</v>
      </c>
      <c r="I50" s="85"/>
      <c r="J50" s="85"/>
      <c r="K50" s="85"/>
      <c r="L50" s="86"/>
      <c r="M50" s="87"/>
      <c r="N50" s="87"/>
      <c r="O50" s="94">
        <f t="shared" si="32"/>
        <v>0</v>
      </c>
      <c r="P50" s="94">
        <f t="shared" si="33"/>
        <v>0</v>
      </c>
      <c r="Q50" s="94">
        <f t="shared" si="34"/>
        <v>0</v>
      </c>
      <c r="R50" s="94">
        <f t="shared" si="35"/>
        <v>0</v>
      </c>
      <c r="S50" s="94">
        <f t="shared" si="36"/>
        <v>0</v>
      </c>
      <c r="T50" s="82"/>
    </row>
    <row r="51" spans="1:21" s="32" customFormat="1" ht="73.5" customHeight="1" x14ac:dyDescent="0.2">
      <c r="A51" s="43"/>
      <c r="B51" s="43"/>
      <c r="C51" s="91"/>
      <c r="D51" s="83" t="s">
        <v>194</v>
      </c>
      <c r="E51" s="75" t="s">
        <v>200</v>
      </c>
      <c r="F51" s="73" t="s">
        <v>64</v>
      </c>
      <c r="G51" s="65"/>
      <c r="H51" s="84">
        <v>16</v>
      </c>
      <c r="I51" s="85"/>
      <c r="J51" s="85"/>
      <c r="K51" s="85"/>
      <c r="L51" s="86"/>
      <c r="M51" s="87"/>
      <c r="N51" s="87"/>
      <c r="O51" s="94">
        <f t="shared" ref="O51" si="37">L51+M51+N51</f>
        <v>0</v>
      </c>
      <c r="P51" s="94">
        <f t="shared" ref="P51" si="38">H51*L51</f>
        <v>0</v>
      </c>
      <c r="Q51" s="94">
        <f t="shared" ref="Q51" si="39">H51*M51</f>
        <v>0</v>
      </c>
      <c r="R51" s="94">
        <f t="shared" ref="R51" si="40">H51*N51</f>
        <v>0</v>
      </c>
      <c r="S51" s="94">
        <f t="shared" ref="S51" si="41">P51+Q51+R51</f>
        <v>0</v>
      </c>
      <c r="T51" s="82"/>
    </row>
    <row r="52" spans="1:21" s="32" customFormat="1" ht="73.5" customHeight="1" x14ac:dyDescent="0.2">
      <c r="A52" s="43"/>
      <c r="B52" s="43"/>
      <c r="C52" s="91"/>
      <c r="D52" s="83" t="s">
        <v>201</v>
      </c>
      <c r="E52" s="75" t="s">
        <v>202</v>
      </c>
      <c r="F52" s="73" t="s">
        <v>64</v>
      </c>
      <c r="G52" s="65"/>
      <c r="H52" s="84">
        <v>2</v>
      </c>
      <c r="I52" s="85"/>
      <c r="J52" s="85"/>
      <c r="K52" s="85"/>
      <c r="L52" s="86"/>
      <c r="M52" s="87"/>
      <c r="N52" s="87"/>
      <c r="O52" s="94">
        <f t="shared" ref="O52:O54" si="42">L52+M52+N52</f>
        <v>0</v>
      </c>
      <c r="P52" s="94">
        <f t="shared" ref="P52:P54" si="43">H52*L52</f>
        <v>0</v>
      </c>
      <c r="Q52" s="94">
        <f t="shared" ref="Q52:Q54" si="44">H52*M52</f>
        <v>0</v>
      </c>
      <c r="R52" s="94">
        <f t="shared" ref="R52:R54" si="45">H52*N52</f>
        <v>0</v>
      </c>
      <c r="S52" s="94">
        <f t="shared" ref="S52:S54" si="46">P52+Q52+R52</f>
        <v>0</v>
      </c>
      <c r="T52" s="82"/>
    </row>
    <row r="53" spans="1:21" s="32" customFormat="1" ht="57.75" customHeight="1" x14ac:dyDescent="0.2">
      <c r="A53" s="43"/>
      <c r="B53" s="43"/>
      <c r="C53" s="91"/>
      <c r="D53" s="83" t="s">
        <v>194</v>
      </c>
      <c r="E53" s="75" t="s">
        <v>203</v>
      </c>
      <c r="F53" s="73" t="s">
        <v>64</v>
      </c>
      <c r="G53" s="65"/>
      <c r="H53" s="84">
        <v>88</v>
      </c>
      <c r="I53" s="85"/>
      <c r="J53" s="85"/>
      <c r="K53" s="85"/>
      <c r="L53" s="86"/>
      <c r="M53" s="87"/>
      <c r="N53" s="87"/>
      <c r="O53" s="94">
        <f t="shared" si="42"/>
        <v>0</v>
      </c>
      <c r="P53" s="94">
        <f t="shared" si="43"/>
        <v>0</v>
      </c>
      <c r="Q53" s="94">
        <f t="shared" si="44"/>
        <v>0</v>
      </c>
      <c r="R53" s="94">
        <f t="shared" si="45"/>
        <v>0</v>
      </c>
      <c r="S53" s="94">
        <f t="shared" si="46"/>
        <v>0</v>
      </c>
      <c r="T53" s="82"/>
    </row>
    <row r="54" spans="1:21" s="32" customFormat="1" ht="73.5" customHeight="1" x14ac:dyDescent="0.2">
      <c r="A54" s="43"/>
      <c r="B54" s="43"/>
      <c r="C54" s="91"/>
      <c r="D54" s="83" t="s">
        <v>192</v>
      </c>
      <c r="E54" s="75" t="s">
        <v>204</v>
      </c>
      <c r="F54" s="73" t="s">
        <v>64</v>
      </c>
      <c r="G54" s="65"/>
      <c r="H54" s="84">
        <v>4</v>
      </c>
      <c r="I54" s="85"/>
      <c r="J54" s="85"/>
      <c r="K54" s="85"/>
      <c r="L54" s="86"/>
      <c r="M54" s="87"/>
      <c r="N54" s="87"/>
      <c r="O54" s="94">
        <f t="shared" si="42"/>
        <v>0</v>
      </c>
      <c r="P54" s="94">
        <f t="shared" si="43"/>
        <v>0</v>
      </c>
      <c r="Q54" s="94">
        <f t="shared" si="44"/>
        <v>0</v>
      </c>
      <c r="R54" s="94">
        <f t="shared" si="45"/>
        <v>0</v>
      </c>
      <c r="S54" s="94">
        <f t="shared" si="46"/>
        <v>0</v>
      </c>
      <c r="T54" s="82"/>
    </row>
    <row r="55" spans="1:21" s="32" customFormat="1" ht="73.5" customHeight="1" x14ac:dyDescent="0.2">
      <c r="A55" s="43"/>
      <c r="B55" s="43"/>
      <c r="C55" s="91"/>
      <c r="D55" s="83" t="s">
        <v>192</v>
      </c>
      <c r="E55" s="75" t="s">
        <v>205</v>
      </c>
      <c r="F55" s="73" t="s">
        <v>64</v>
      </c>
      <c r="G55" s="65"/>
      <c r="H55" s="84">
        <v>1</v>
      </c>
      <c r="I55" s="85"/>
      <c r="J55" s="85"/>
      <c r="K55" s="85"/>
      <c r="L55" s="86"/>
      <c r="M55" s="87"/>
      <c r="N55" s="87"/>
      <c r="O55" s="94">
        <f t="shared" si="32"/>
        <v>0</v>
      </c>
      <c r="P55" s="94">
        <f t="shared" si="33"/>
        <v>0</v>
      </c>
      <c r="Q55" s="94">
        <f t="shared" si="34"/>
        <v>0</v>
      </c>
      <c r="R55" s="94">
        <f t="shared" si="35"/>
        <v>0</v>
      </c>
      <c r="S55" s="94">
        <f t="shared" si="36"/>
        <v>0</v>
      </c>
      <c r="T55" s="82"/>
    </row>
    <row r="56" spans="1:21" s="32" customFormat="1" ht="57.75" customHeight="1" x14ac:dyDescent="0.2">
      <c r="A56" s="43"/>
      <c r="B56" s="43"/>
      <c r="C56" s="91"/>
      <c r="D56" s="83" t="s">
        <v>192</v>
      </c>
      <c r="E56" s="75" t="s">
        <v>206</v>
      </c>
      <c r="F56" s="73" t="s">
        <v>64</v>
      </c>
      <c r="G56" s="65"/>
      <c r="H56" s="84">
        <v>1</v>
      </c>
      <c r="I56" s="85"/>
      <c r="J56" s="85"/>
      <c r="K56" s="85"/>
      <c r="L56" s="86"/>
      <c r="M56" s="87"/>
      <c r="N56" s="87"/>
      <c r="O56" s="94">
        <f t="shared" si="32"/>
        <v>0</v>
      </c>
      <c r="P56" s="94">
        <f t="shared" si="33"/>
        <v>0</v>
      </c>
      <c r="Q56" s="94">
        <f t="shared" si="34"/>
        <v>0</v>
      </c>
      <c r="R56" s="94">
        <f t="shared" si="35"/>
        <v>0</v>
      </c>
      <c r="S56" s="94">
        <f t="shared" si="36"/>
        <v>0</v>
      </c>
      <c r="T56" s="82"/>
    </row>
    <row r="57" spans="1:21" s="32" customFormat="1" ht="82.5" customHeight="1" x14ac:dyDescent="0.2">
      <c r="A57" s="43"/>
      <c r="B57" s="43"/>
      <c r="C57" s="91"/>
      <c r="D57" s="83" t="s">
        <v>207</v>
      </c>
      <c r="E57" s="75" t="s">
        <v>208</v>
      </c>
      <c r="F57" s="73" t="s">
        <v>64</v>
      </c>
      <c r="G57" s="65"/>
      <c r="H57" s="84">
        <v>37</v>
      </c>
      <c r="I57" s="85"/>
      <c r="J57" s="85"/>
      <c r="K57" s="85"/>
      <c r="L57" s="86"/>
      <c r="M57" s="87"/>
      <c r="N57" s="87"/>
      <c r="O57" s="94">
        <f t="shared" si="32"/>
        <v>0</v>
      </c>
      <c r="P57" s="94">
        <f t="shared" si="33"/>
        <v>0</v>
      </c>
      <c r="Q57" s="94">
        <f t="shared" si="34"/>
        <v>0</v>
      </c>
      <c r="R57" s="94">
        <f t="shared" si="35"/>
        <v>0</v>
      </c>
      <c r="S57" s="94">
        <f t="shared" si="36"/>
        <v>0</v>
      </c>
      <c r="T57" s="82"/>
    </row>
    <row r="58" spans="1:21" s="32" customFormat="1" ht="81.75" customHeight="1" x14ac:dyDescent="0.2">
      <c r="A58" s="43"/>
      <c r="B58" s="43"/>
      <c r="C58" s="91"/>
      <c r="D58" s="83" t="s">
        <v>209</v>
      </c>
      <c r="E58" s="75" t="s">
        <v>210</v>
      </c>
      <c r="F58" s="73" t="s">
        <v>64</v>
      </c>
      <c r="G58" s="65"/>
      <c r="H58" s="84">
        <v>4</v>
      </c>
      <c r="I58" s="85"/>
      <c r="J58" s="85"/>
      <c r="K58" s="85"/>
      <c r="L58" s="86"/>
      <c r="M58" s="87"/>
      <c r="N58" s="87"/>
      <c r="O58" s="94">
        <f t="shared" si="27"/>
        <v>0</v>
      </c>
      <c r="P58" s="94">
        <f t="shared" si="28"/>
        <v>0</v>
      </c>
      <c r="Q58" s="94">
        <f t="shared" si="29"/>
        <v>0</v>
      </c>
      <c r="R58" s="94">
        <f t="shared" si="30"/>
        <v>0</v>
      </c>
      <c r="S58" s="94">
        <f t="shared" si="31"/>
        <v>0</v>
      </c>
      <c r="T58" s="82"/>
    </row>
    <row r="59" spans="1:21" s="32" customFormat="1" ht="15" customHeight="1" x14ac:dyDescent="0.2">
      <c r="A59" s="90"/>
      <c r="B59" s="90"/>
      <c r="C59" s="59"/>
      <c r="D59" s="125" t="s">
        <v>124</v>
      </c>
      <c r="E59" s="126"/>
      <c r="F59" s="126"/>
      <c r="G59" s="126"/>
      <c r="H59" s="127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88"/>
      <c r="U59" s="33"/>
    </row>
    <row r="60" spans="1:21" s="32" customFormat="1" ht="15" customHeight="1" x14ac:dyDescent="0.2">
      <c r="A60" s="35"/>
      <c r="B60" s="35"/>
      <c r="C60" s="36"/>
      <c r="D60" s="77" t="s">
        <v>156</v>
      </c>
      <c r="E60" s="77"/>
      <c r="F60" s="76" t="s">
        <v>64</v>
      </c>
      <c r="G60" s="37"/>
      <c r="H60" s="78">
        <f>SUM(H61:T64)</f>
        <v>265</v>
      </c>
      <c r="I60" s="92"/>
      <c r="J60" s="92"/>
      <c r="K60" s="92"/>
      <c r="L60" s="92"/>
      <c r="M60" s="93"/>
      <c r="N60" s="93"/>
      <c r="O60" s="80">
        <f t="shared" ref="O60:O74" si="47">L60+M60+N60</f>
        <v>0</v>
      </c>
      <c r="P60" s="80">
        <f t="shared" ref="P60:P74" si="48">H60*L60</f>
        <v>0</v>
      </c>
      <c r="Q60" s="80">
        <f t="shared" ref="Q60:Q74" si="49">H60*M60</f>
        <v>0</v>
      </c>
      <c r="R60" s="80">
        <f t="shared" ref="R60:R74" si="50">H60*N60</f>
        <v>0</v>
      </c>
      <c r="S60" s="80">
        <f t="shared" ref="S60:S74" si="51">P60+Q60+R60</f>
        <v>0</v>
      </c>
      <c r="T60" s="88"/>
      <c r="U60" s="33"/>
    </row>
    <row r="61" spans="1:21" s="32" customFormat="1" ht="83.25" customHeight="1" x14ac:dyDescent="0.2">
      <c r="A61" s="43"/>
      <c r="B61" s="43"/>
      <c r="C61" s="91"/>
      <c r="D61" s="83" t="s">
        <v>211</v>
      </c>
      <c r="E61" s="75" t="s">
        <v>212</v>
      </c>
      <c r="F61" s="73" t="s">
        <v>64</v>
      </c>
      <c r="G61" s="65"/>
      <c r="H61" s="84">
        <v>31</v>
      </c>
      <c r="I61" s="85"/>
      <c r="J61" s="85"/>
      <c r="K61" s="85"/>
      <c r="L61" s="86"/>
      <c r="M61" s="87"/>
      <c r="N61" s="87"/>
      <c r="O61" s="94">
        <f t="shared" si="47"/>
        <v>0</v>
      </c>
      <c r="P61" s="94">
        <f t="shared" si="48"/>
        <v>0</v>
      </c>
      <c r="Q61" s="94">
        <f t="shared" si="49"/>
        <v>0</v>
      </c>
      <c r="R61" s="94">
        <f t="shared" si="50"/>
        <v>0</v>
      </c>
      <c r="S61" s="94">
        <f t="shared" si="51"/>
        <v>0</v>
      </c>
      <c r="T61" s="82"/>
    </row>
    <row r="62" spans="1:21" s="32" customFormat="1" ht="84.75" customHeight="1" x14ac:dyDescent="0.2">
      <c r="A62" s="43"/>
      <c r="B62" s="43"/>
      <c r="C62" s="91"/>
      <c r="D62" s="83" t="s">
        <v>213</v>
      </c>
      <c r="E62" s="75" t="s">
        <v>214</v>
      </c>
      <c r="F62" s="73" t="s">
        <v>64</v>
      </c>
      <c r="G62" s="65"/>
      <c r="H62" s="84">
        <v>223</v>
      </c>
      <c r="I62" s="85"/>
      <c r="J62" s="85"/>
      <c r="K62" s="85"/>
      <c r="L62" s="86"/>
      <c r="M62" s="87"/>
      <c r="N62" s="87"/>
      <c r="O62" s="94">
        <f t="shared" si="47"/>
        <v>0</v>
      </c>
      <c r="P62" s="94">
        <f t="shared" si="48"/>
        <v>0</v>
      </c>
      <c r="Q62" s="94">
        <f t="shared" si="49"/>
        <v>0</v>
      </c>
      <c r="R62" s="94">
        <f t="shared" si="50"/>
        <v>0</v>
      </c>
      <c r="S62" s="94">
        <f t="shared" si="51"/>
        <v>0</v>
      </c>
      <c r="T62" s="82"/>
    </row>
    <row r="63" spans="1:21" s="32" customFormat="1" ht="80.25" customHeight="1" x14ac:dyDescent="0.2">
      <c r="A63" s="43"/>
      <c r="B63" s="43"/>
      <c r="C63" s="91"/>
      <c r="D63" s="83" t="s">
        <v>213</v>
      </c>
      <c r="E63" s="75" t="s">
        <v>215</v>
      </c>
      <c r="F63" s="73" t="s">
        <v>64</v>
      </c>
      <c r="G63" s="65"/>
      <c r="H63" s="84">
        <v>4</v>
      </c>
      <c r="I63" s="85"/>
      <c r="J63" s="85"/>
      <c r="K63" s="85"/>
      <c r="L63" s="86"/>
      <c r="M63" s="87"/>
      <c r="N63" s="87"/>
      <c r="O63" s="94">
        <f t="shared" si="47"/>
        <v>0</v>
      </c>
      <c r="P63" s="94">
        <f t="shared" si="48"/>
        <v>0</v>
      </c>
      <c r="Q63" s="94">
        <f t="shared" si="49"/>
        <v>0</v>
      </c>
      <c r="R63" s="94">
        <f t="shared" si="50"/>
        <v>0</v>
      </c>
      <c r="S63" s="94">
        <f t="shared" si="51"/>
        <v>0</v>
      </c>
      <c r="T63" s="82"/>
    </row>
    <row r="64" spans="1:21" s="32" customFormat="1" ht="80.25" customHeight="1" x14ac:dyDescent="0.2">
      <c r="A64" s="43"/>
      <c r="B64" s="43"/>
      <c r="C64" s="91"/>
      <c r="D64" s="83" t="s">
        <v>213</v>
      </c>
      <c r="E64" s="75" t="s">
        <v>216</v>
      </c>
      <c r="F64" s="73" t="s">
        <v>64</v>
      </c>
      <c r="G64" s="65"/>
      <c r="H64" s="84">
        <v>7</v>
      </c>
      <c r="I64" s="85"/>
      <c r="J64" s="85"/>
      <c r="K64" s="85"/>
      <c r="L64" s="86"/>
      <c r="M64" s="87"/>
      <c r="N64" s="87"/>
      <c r="O64" s="94">
        <f t="shared" ref="O64" si="52">L64+M64+N64</f>
        <v>0</v>
      </c>
      <c r="P64" s="94">
        <f t="shared" ref="P64" si="53">H64*L64</f>
        <v>0</v>
      </c>
      <c r="Q64" s="94">
        <f t="shared" ref="Q64" si="54">H64*M64</f>
        <v>0</v>
      </c>
      <c r="R64" s="94">
        <f t="shared" ref="R64" si="55">H64*N64</f>
        <v>0</v>
      </c>
      <c r="S64" s="94">
        <f t="shared" ref="S64" si="56">P64+Q64+R64</f>
        <v>0</v>
      </c>
      <c r="T64" s="82"/>
    </row>
    <row r="65" spans="1:21" s="32" customFormat="1" ht="15" customHeight="1" x14ac:dyDescent="0.2">
      <c r="A65" s="90"/>
      <c r="B65" s="90"/>
      <c r="C65" s="59"/>
      <c r="D65" s="125" t="s">
        <v>146</v>
      </c>
      <c r="E65" s="126"/>
      <c r="F65" s="126"/>
      <c r="G65" s="126"/>
      <c r="H65" s="127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88"/>
      <c r="U65" s="33"/>
    </row>
    <row r="66" spans="1:21" s="32" customFormat="1" ht="15" customHeight="1" x14ac:dyDescent="0.2">
      <c r="A66" s="35"/>
      <c r="B66" s="35"/>
      <c r="C66" s="36"/>
      <c r="D66" s="77" t="s">
        <v>157</v>
      </c>
      <c r="E66" s="77"/>
      <c r="F66" s="76" t="s">
        <v>64</v>
      </c>
      <c r="G66" s="37"/>
      <c r="H66" s="78">
        <f>SUM(H67:H74)</f>
        <v>11</v>
      </c>
      <c r="I66" s="92"/>
      <c r="J66" s="92"/>
      <c r="K66" s="92"/>
      <c r="L66" s="92"/>
      <c r="M66" s="93"/>
      <c r="N66" s="93"/>
      <c r="O66" s="80">
        <f t="shared" ref="O66:O72" si="57">L66+M66+N66</f>
        <v>0</v>
      </c>
      <c r="P66" s="80">
        <f t="shared" ref="P66:P72" si="58">H66*L66</f>
        <v>0</v>
      </c>
      <c r="Q66" s="80">
        <f t="shared" ref="Q66:Q72" si="59">H66*M66</f>
        <v>0</v>
      </c>
      <c r="R66" s="80">
        <f t="shared" ref="R66:R72" si="60">H66*N66</f>
        <v>0</v>
      </c>
      <c r="S66" s="80">
        <f t="shared" ref="S66:S72" si="61">P66+Q66+R66</f>
        <v>0</v>
      </c>
      <c r="T66" s="88"/>
      <c r="U66" s="33"/>
    </row>
    <row r="67" spans="1:21" s="32" customFormat="1" ht="58.5" customHeight="1" x14ac:dyDescent="0.2">
      <c r="A67" s="43"/>
      <c r="B67" s="43"/>
      <c r="C67" s="91"/>
      <c r="D67" s="83" t="s">
        <v>217</v>
      </c>
      <c r="E67" s="75" t="s">
        <v>218</v>
      </c>
      <c r="F67" s="73" t="s">
        <v>64</v>
      </c>
      <c r="G67" s="65"/>
      <c r="H67" s="79">
        <v>1</v>
      </c>
      <c r="I67" s="85"/>
      <c r="J67" s="85"/>
      <c r="K67" s="85"/>
      <c r="L67" s="86"/>
      <c r="M67" s="87"/>
      <c r="N67" s="87"/>
      <c r="O67" s="94">
        <f t="shared" si="57"/>
        <v>0</v>
      </c>
      <c r="P67" s="94">
        <f t="shared" si="58"/>
        <v>0</v>
      </c>
      <c r="Q67" s="94">
        <f t="shared" si="59"/>
        <v>0</v>
      </c>
      <c r="R67" s="94">
        <f t="shared" si="60"/>
        <v>0</v>
      </c>
      <c r="S67" s="94">
        <f t="shared" si="61"/>
        <v>0</v>
      </c>
      <c r="T67" s="82"/>
    </row>
    <row r="68" spans="1:21" s="32" customFormat="1" ht="58.5" customHeight="1" x14ac:dyDescent="0.2">
      <c r="A68" s="43"/>
      <c r="B68" s="43"/>
      <c r="C68" s="91"/>
      <c r="D68" s="83" t="s">
        <v>217</v>
      </c>
      <c r="E68" s="75" t="s">
        <v>219</v>
      </c>
      <c r="F68" s="73" t="s">
        <v>64</v>
      </c>
      <c r="G68" s="65"/>
      <c r="H68" s="79">
        <v>2</v>
      </c>
      <c r="I68" s="85"/>
      <c r="J68" s="85"/>
      <c r="K68" s="85"/>
      <c r="L68" s="86"/>
      <c r="M68" s="87"/>
      <c r="N68" s="87"/>
      <c r="O68" s="94">
        <f t="shared" si="57"/>
        <v>0</v>
      </c>
      <c r="P68" s="94">
        <f t="shared" si="58"/>
        <v>0</v>
      </c>
      <c r="Q68" s="94">
        <f t="shared" si="59"/>
        <v>0</v>
      </c>
      <c r="R68" s="94">
        <f t="shared" si="60"/>
        <v>0</v>
      </c>
      <c r="S68" s="94">
        <f t="shared" si="61"/>
        <v>0</v>
      </c>
      <c r="T68" s="82"/>
    </row>
    <row r="69" spans="1:21" s="32" customFormat="1" ht="59.25" customHeight="1" x14ac:dyDescent="0.2">
      <c r="A69" s="43"/>
      <c r="B69" s="43"/>
      <c r="C69" s="91"/>
      <c r="D69" s="83" t="s">
        <v>220</v>
      </c>
      <c r="E69" s="75" t="s">
        <v>221</v>
      </c>
      <c r="F69" s="73" t="s">
        <v>64</v>
      </c>
      <c r="G69" s="65"/>
      <c r="H69" s="79">
        <v>1</v>
      </c>
      <c r="I69" s="85"/>
      <c r="J69" s="85"/>
      <c r="K69" s="85"/>
      <c r="L69" s="86"/>
      <c r="M69" s="87"/>
      <c r="N69" s="87"/>
      <c r="O69" s="94">
        <f t="shared" si="57"/>
        <v>0</v>
      </c>
      <c r="P69" s="94">
        <f t="shared" si="58"/>
        <v>0</v>
      </c>
      <c r="Q69" s="94">
        <f t="shared" si="59"/>
        <v>0</v>
      </c>
      <c r="R69" s="94">
        <f t="shared" si="60"/>
        <v>0</v>
      </c>
      <c r="S69" s="94">
        <f t="shared" si="61"/>
        <v>0</v>
      </c>
      <c r="T69" s="82"/>
    </row>
    <row r="70" spans="1:21" s="32" customFormat="1" ht="55.5" customHeight="1" x14ac:dyDescent="0.2">
      <c r="A70" s="43"/>
      <c r="B70" s="43"/>
      <c r="C70" s="91"/>
      <c r="D70" s="83" t="s">
        <v>217</v>
      </c>
      <c r="E70" s="75" t="s">
        <v>222</v>
      </c>
      <c r="F70" s="73" t="s">
        <v>64</v>
      </c>
      <c r="G70" s="65"/>
      <c r="H70" s="79">
        <v>1</v>
      </c>
      <c r="I70" s="85"/>
      <c r="J70" s="85"/>
      <c r="K70" s="85"/>
      <c r="L70" s="86"/>
      <c r="M70" s="87"/>
      <c r="N70" s="87"/>
      <c r="O70" s="94">
        <f t="shared" si="57"/>
        <v>0</v>
      </c>
      <c r="P70" s="94">
        <f t="shared" si="58"/>
        <v>0</v>
      </c>
      <c r="Q70" s="94">
        <f t="shared" si="59"/>
        <v>0</v>
      </c>
      <c r="R70" s="94">
        <f t="shared" si="60"/>
        <v>0</v>
      </c>
      <c r="S70" s="94">
        <f t="shared" si="61"/>
        <v>0</v>
      </c>
      <c r="T70" s="82"/>
    </row>
    <row r="71" spans="1:21" s="32" customFormat="1" ht="57" customHeight="1" x14ac:dyDescent="0.2">
      <c r="A71" s="43"/>
      <c r="B71" s="43"/>
      <c r="C71" s="91"/>
      <c r="D71" s="83" t="s">
        <v>223</v>
      </c>
      <c r="E71" s="75" t="s">
        <v>224</v>
      </c>
      <c r="F71" s="73" t="s">
        <v>64</v>
      </c>
      <c r="G71" s="65"/>
      <c r="H71" s="79">
        <v>2</v>
      </c>
      <c r="I71" s="85"/>
      <c r="J71" s="85"/>
      <c r="K71" s="85"/>
      <c r="L71" s="86"/>
      <c r="M71" s="87"/>
      <c r="N71" s="87"/>
      <c r="O71" s="94">
        <f t="shared" si="57"/>
        <v>0</v>
      </c>
      <c r="P71" s="94">
        <f t="shared" si="58"/>
        <v>0</v>
      </c>
      <c r="Q71" s="94">
        <f t="shared" si="59"/>
        <v>0</v>
      </c>
      <c r="R71" s="94">
        <f t="shared" si="60"/>
        <v>0</v>
      </c>
      <c r="S71" s="94">
        <f t="shared" si="61"/>
        <v>0</v>
      </c>
      <c r="T71" s="82"/>
    </row>
    <row r="72" spans="1:21" s="32" customFormat="1" ht="58.5" customHeight="1" x14ac:dyDescent="0.2">
      <c r="A72" s="43"/>
      <c r="B72" s="43"/>
      <c r="C72" s="91"/>
      <c r="D72" s="83" t="s">
        <v>223</v>
      </c>
      <c r="E72" s="75" t="s">
        <v>225</v>
      </c>
      <c r="F72" s="73" t="s">
        <v>64</v>
      </c>
      <c r="G72" s="65"/>
      <c r="H72" s="79">
        <v>1</v>
      </c>
      <c r="I72" s="85"/>
      <c r="J72" s="85"/>
      <c r="K72" s="85"/>
      <c r="L72" s="86"/>
      <c r="M72" s="87"/>
      <c r="N72" s="87"/>
      <c r="O72" s="94">
        <f t="shared" si="57"/>
        <v>0</v>
      </c>
      <c r="P72" s="94">
        <f t="shared" si="58"/>
        <v>0</v>
      </c>
      <c r="Q72" s="94">
        <f t="shared" si="59"/>
        <v>0</v>
      </c>
      <c r="R72" s="94">
        <f t="shared" si="60"/>
        <v>0</v>
      </c>
      <c r="S72" s="94">
        <f t="shared" si="61"/>
        <v>0</v>
      </c>
      <c r="T72" s="82"/>
    </row>
    <row r="73" spans="1:21" s="32" customFormat="1" ht="56.25" customHeight="1" x14ac:dyDescent="0.2">
      <c r="A73" s="43"/>
      <c r="B73" s="43"/>
      <c r="C73" s="91"/>
      <c r="D73" s="83" t="s">
        <v>226</v>
      </c>
      <c r="E73" s="75" t="s">
        <v>227</v>
      </c>
      <c r="F73" s="73" t="s">
        <v>64</v>
      </c>
      <c r="G73" s="65"/>
      <c r="H73" s="79">
        <v>1</v>
      </c>
      <c r="I73" s="85"/>
      <c r="J73" s="85"/>
      <c r="K73" s="85"/>
      <c r="L73" s="86"/>
      <c r="M73" s="87"/>
      <c r="N73" s="87"/>
      <c r="O73" s="94">
        <f t="shared" si="47"/>
        <v>0</v>
      </c>
      <c r="P73" s="94">
        <f t="shared" si="48"/>
        <v>0</v>
      </c>
      <c r="Q73" s="94">
        <f t="shared" si="49"/>
        <v>0</v>
      </c>
      <c r="R73" s="94">
        <f t="shared" si="50"/>
        <v>0</v>
      </c>
      <c r="S73" s="94">
        <f t="shared" si="51"/>
        <v>0</v>
      </c>
      <c r="T73" s="82"/>
    </row>
    <row r="74" spans="1:21" s="32" customFormat="1" ht="57" customHeight="1" x14ac:dyDescent="0.2">
      <c r="A74" s="43"/>
      <c r="B74" s="43"/>
      <c r="C74" s="91"/>
      <c r="D74" s="83" t="s">
        <v>223</v>
      </c>
      <c r="E74" s="75" t="s">
        <v>228</v>
      </c>
      <c r="F74" s="73" t="s">
        <v>64</v>
      </c>
      <c r="G74" s="65"/>
      <c r="H74" s="79">
        <v>2</v>
      </c>
      <c r="I74" s="85"/>
      <c r="J74" s="85"/>
      <c r="K74" s="85"/>
      <c r="L74" s="86"/>
      <c r="M74" s="87"/>
      <c r="N74" s="87"/>
      <c r="O74" s="94">
        <f t="shared" si="47"/>
        <v>0</v>
      </c>
      <c r="P74" s="94">
        <f t="shared" si="48"/>
        <v>0</v>
      </c>
      <c r="Q74" s="94">
        <f t="shared" si="49"/>
        <v>0</v>
      </c>
      <c r="R74" s="94">
        <f t="shared" si="50"/>
        <v>0</v>
      </c>
      <c r="S74" s="94">
        <f t="shared" si="51"/>
        <v>0</v>
      </c>
      <c r="T74" s="82"/>
    </row>
    <row r="75" spans="1:21" s="32" customFormat="1" ht="15" customHeight="1" x14ac:dyDescent="0.2">
      <c r="A75" s="90"/>
      <c r="B75" s="90"/>
      <c r="C75" s="59"/>
      <c r="D75" s="125" t="s">
        <v>229</v>
      </c>
      <c r="E75" s="126"/>
      <c r="F75" s="126"/>
      <c r="G75" s="126"/>
      <c r="H75" s="127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88"/>
      <c r="U75" s="33"/>
    </row>
    <row r="76" spans="1:21" s="32" customFormat="1" ht="15" customHeight="1" x14ac:dyDescent="0.2">
      <c r="A76" s="35"/>
      <c r="B76" s="35"/>
      <c r="C76" s="36"/>
      <c r="D76" s="77" t="s">
        <v>157</v>
      </c>
      <c r="E76" s="77"/>
      <c r="F76" s="76" t="s">
        <v>64</v>
      </c>
      <c r="G76" s="37"/>
      <c r="H76" s="78">
        <f>SUM(H77:H84)</f>
        <v>23.47</v>
      </c>
      <c r="I76" s="92"/>
      <c r="J76" s="92"/>
      <c r="K76" s="92"/>
      <c r="L76" s="92"/>
      <c r="M76" s="93"/>
      <c r="N76" s="93"/>
      <c r="O76" s="80">
        <f t="shared" ref="O76:O77" si="62">L76+M76+N76</f>
        <v>0</v>
      </c>
      <c r="P76" s="80">
        <f t="shared" ref="P76:P77" si="63">H76*L76</f>
        <v>0</v>
      </c>
      <c r="Q76" s="80">
        <f t="shared" ref="Q76:Q77" si="64">H76*M76</f>
        <v>0</v>
      </c>
      <c r="R76" s="80">
        <f t="shared" ref="R76:R77" si="65">H76*N76</f>
        <v>0</v>
      </c>
      <c r="S76" s="80">
        <f t="shared" ref="S76:S77" si="66">P76+Q76+R76</f>
        <v>0</v>
      </c>
      <c r="T76" s="88"/>
      <c r="U76" s="33"/>
    </row>
    <row r="77" spans="1:21" s="32" customFormat="1" ht="22.5" customHeight="1" x14ac:dyDescent="0.2">
      <c r="A77" s="43"/>
      <c r="B77" s="43"/>
      <c r="C77" s="91"/>
      <c r="D77" s="83" t="s">
        <v>230</v>
      </c>
      <c r="E77" s="75" t="s">
        <v>158</v>
      </c>
      <c r="F77" s="73" t="s">
        <v>26</v>
      </c>
      <c r="G77" s="65"/>
      <c r="H77" s="79">
        <v>23.47</v>
      </c>
      <c r="I77" s="85"/>
      <c r="J77" s="85"/>
      <c r="K77" s="85"/>
      <c r="L77" s="86"/>
      <c r="M77" s="87"/>
      <c r="N77" s="87"/>
      <c r="O77" s="94">
        <f t="shared" si="62"/>
        <v>0</v>
      </c>
      <c r="P77" s="94">
        <f t="shared" si="63"/>
        <v>0</v>
      </c>
      <c r="Q77" s="94">
        <f t="shared" si="64"/>
        <v>0</v>
      </c>
      <c r="R77" s="94">
        <f t="shared" si="65"/>
        <v>0</v>
      </c>
      <c r="S77" s="94">
        <f t="shared" si="66"/>
        <v>0</v>
      </c>
      <c r="T77" s="82"/>
    </row>
    <row r="78" spans="1:21" s="32" customFormat="1" ht="147" customHeight="1" x14ac:dyDescent="0.2">
      <c r="A78" s="39"/>
      <c r="B78" s="39"/>
      <c r="C78" s="40"/>
      <c r="D78" s="161" t="s">
        <v>233</v>
      </c>
      <c r="E78" s="162"/>
      <c r="F78" s="162"/>
      <c r="G78" s="162"/>
      <c r="H78" s="163"/>
      <c r="I78" s="41"/>
      <c r="J78" s="41"/>
      <c r="K78" s="41"/>
      <c r="L78" s="41"/>
      <c r="M78" s="41"/>
      <c r="N78" s="41"/>
      <c r="O78" s="42"/>
      <c r="P78" s="42"/>
      <c r="Q78" s="42"/>
      <c r="R78" s="42"/>
      <c r="S78" s="42"/>
      <c r="T78" s="82"/>
    </row>
    <row r="79" spans="1:21" s="32" customFormat="1" ht="18" customHeight="1" x14ac:dyDescent="0.2">
      <c r="A79" s="128" t="s">
        <v>65</v>
      </c>
      <c r="B79" s="129"/>
      <c r="C79" s="129"/>
      <c r="D79" s="130"/>
      <c r="E79" s="103"/>
      <c r="F79" s="45"/>
      <c r="G79" s="45"/>
      <c r="H79" s="46"/>
      <c r="I79" s="47"/>
      <c r="J79" s="47"/>
      <c r="K79" s="47"/>
      <c r="L79" s="48"/>
      <c r="M79" s="48"/>
      <c r="N79" s="48"/>
      <c r="O79" s="48"/>
      <c r="P79" s="46">
        <f>P17</f>
        <v>0</v>
      </c>
      <c r="Q79" s="46">
        <f>Q17</f>
        <v>0</v>
      </c>
      <c r="R79" s="46"/>
      <c r="S79" s="46">
        <f>S17</f>
        <v>0</v>
      </c>
      <c r="T79" s="82"/>
    </row>
    <row r="80" spans="1:21" s="32" customFormat="1" ht="11.25" x14ac:dyDescent="0.2">
      <c r="A80" s="131" t="s">
        <v>66</v>
      </c>
      <c r="B80" s="132"/>
      <c r="C80" s="132"/>
      <c r="D80" s="133"/>
      <c r="E80" s="97"/>
      <c r="F80" s="49"/>
      <c r="G80" s="50"/>
      <c r="H80" s="51"/>
      <c r="I80" s="51"/>
      <c r="J80" s="51"/>
      <c r="K80" s="51"/>
      <c r="L80" s="49"/>
      <c r="M80" s="49"/>
      <c r="N80" s="49"/>
      <c r="O80" s="49"/>
      <c r="P80" s="49"/>
      <c r="Q80" s="49"/>
      <c r="R80" s="49"/>
      <c r="S80" s="52">
        <f>S79*22/122</f>
        <v>0</v>
      </c>
      <c r="T80" s="82"/>
    </row>
    <row r="81" spans="1:20" s="32" customFormat="1" ht="11.25" x14ac:dyDescent="0.2">
      <c r="A81" s="60"/>
      <c r="B81" s="60"/>
      <c r="C81" s="60"/>
      <c r="D81" s="25" t="s">
        <v>28</v>
      </c>
      <c r="E81" s="25"/>
      <c r="F81" s="61"/>
      <c r="G81" s="62"/>
      <c r="H81" s="26"/>
      <c r="I81" s="26">
        <f>I17</f>
        <v>0</v>
      </c>
      <c r="J81" s="26"/>
      <c r="K81" s="26"/>
      <c r="L81" s="63"/>
      <c r="M81" s="63"/>
      <c r="N81" s="63"/>
      <c r="O81" s="63"/>
      <c r="P81" s="64"/>
      <c r="Q81" s="64"/>
      <c r="R81" s="64"/>
      <c r="S81" s="64"/>
      <c r="T81" s="82"/>
    </row>
    <row r="82" spans="1:20" s="32" customFormat="1" ht="11.25" x14ac:dyDescent="0.2">
      <c r="A82" s="60"/>
      <c r="B82" s="60"/>
      <c r="C82" s="60"/>
      <c r="D82" s="25" t="s">
        <v>29</v>
      </c>
      <c r="E82" s="25"/>
      <c r="F82" s="61"/>
      <c r="G82" s="62"/>
      <c r="H82" s="26"/>
      <c r="I82" s="26"/>
      <c r="J82" s="26">
        <f>J17</f>
        <v>0</v>
      </c>
      <c r="K82" s="26"/>
      <c r="L82" s="63"/>
      <c r="M82" s="63"/>
      <c r="N82" s="63"/>
      <c r="O82" s="63"/>
      <c r="P82" s="64"/>
      <c r="Q82" s="64"/>
      <c r="R82" s="64"/>
      <c r="S82" s="64"/>
      <c r="T82" s="82"/>
    </row>
    <row r="83" spans="1:20" s="32" customFormat="1" ht="11.25" x14ac:dyDescent="0.2">
      <c r="A83" s="60"/>
      <c r="B83" s="60"/>
      <c r="C83" s="60"/>
      <c r="D83" s="25" t="s">
        <v>30</v>
      </c>
      <c r="E83" s="25"/>
      <c r="F83" s="61"/>
      <c r="G83" s="62"/>
      <c r="H83" s="26"/>
      <c r="I83" s="26"/>
      <c r="J83" s="26"/>
      <c r="K83" s="26">
        <f>K17</f>
        <v>0</v>
      </c>
      <c r="L83" s="63"/>
      <c r="M83" s="63"/>
      <c r="N83" s="63"/>
      <c r="O83" s="63"/>
      <c r="P83" s="64"/>
      <c r="Q83" s="64"/>
      <c r="R83" s="64"/>
      <c r="S83" s="64"/>
      <c r="T83" s="82"/>
    </row>
    <row r="84" spans="1:20" ht="15.75" x14ac:dyDescent="0.2">
      <c r="A84" s="9"/>
      <c r="B84" s="134" t="s">
        <v>31</v>
      </c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89"/>
    </row>
    <row r="85" spans="1:20" ht="15" x14ac:dyDescent="0.2">
      <c r="A85" s="136"/>
      <c r="B85" s="137" t="s">
        <v>32</v>
      </c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89"/>
    </row>
    <row r="86" spans="1:20" ht="15" x14ac:dyDescent="0.2">
      <c r="A86" s="136"/>
      <c r="B86" s="122" t="s">
        <v>33</v>
      </c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89"/>
    </row>
    <row r="87" spans="1:20" ht="15" x14ac:dyDescent="0.2">
      <c r="A87" s="136"/>
      <c r="B87" s="122" t="s">
        <v>34</v>
      </c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89"/>
    </row>
    <row r="88" spans="1:20" ht="15" x14ac:dyDescent="0.2">
      <c r="A88" s="98"/>
      <c r="B88" s="122" t="s">
        <v>35</v>
      </c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89"/>
    </row>
    <row r="89" spans="1:20" ht="15" x14ac:dyDescent="0.2">
      <c r="A89" s="98"/>
      <c r="B89" s="122" t="s">
        <v>36</v>
      </c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89"/>
    </row>
    <row r="90" spans="1:20" ht="15" x14ac:dyDescent="0.2">
      <c r="A90" s="98"/>
      <c r="B90" s="122" t="s">
        <v>37</v>
      </c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89"/>
    </row>
    <row r="91" spans="1:20" ht="15" x14ac:dyDescent="0.2">
      <c r="A91" s="98"/>
      <c r="B91" s="122" t="s">
        <v>38</v>
      </c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89"/>
    </row>
    <row r="92" spans="1:20" ht="15" x14ac:dyDescent="0.2">
      <c r="A92" s="98"/>
      <c r="B92" s="122" t="s">
        <v>39</v>
      </c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89"/>
    </row>
    <row r="93" spans="1:20" ht="15" x14ac:dyDescent="0.2">
      <c r="A93" s="98"/>
      <c r="B93" s="122" t="s">
        <v>40</v>
      </c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89"/>
    </row>
    <row r="94" spans="1:20" ht="15" x14ac:dyDescent="0.2">
      <c r="A94" s="98"/>
      <c r="B94" s="122" t="s">
        <v>41</v>
      </c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89"/>
    </row>
    <row r="95" spans="1:20" ht="15" x14ac:dyDescent="0.2">
      <c r="A95" s="98"/>
      <c r="B95" s="122" t="s">
        <v>42</v>
      </c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89"/>
    </row>
    <row r="96" spans="1:20" ht="15" x14ac:dyDescent="0.2">
      <c r="A96" s="98"/>
      <c r="B96" s="122" t="s">
        <v>43</v>
      </c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89"/>
    </row>
    <row r="97" spans="1:20" ht="15.75" x14ac:dyDescent="0.25">
      <c r="A97" s="10" t="s">
        <v>44</v>
      </c>
      <c r="B97" s="3"/>
      <c r="C97" s="3"/>
      <c r="D97" s="3"/>
      <c r="E97" s="3"/>
      <c r="F97" s="3"/>
      <c r="G97" s="7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89"/>
    </row>
    <row r="98" spans="1:20" ht="15.75" x14ac:dyDescent="0.25">
      <c r="A98" s="4"/>
      <c r="B98" s="112" t="s">
        <v>45</v>
      </c>
      <c r="C98" s="113"/>
      <c r="D98" s="114"/>
      <c r="E98" s="101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</row>
    <row r="99" spans="1:20" ht="15.75" x14ac:dyDescent="0.25">
      <c r="A99" s="4"/>
      <c r="B99" s="112" t="s">
        <v>46</v>
      </c>
      <c r="C99" s="113"/>
      <c r="D99" s="114"/>
      <c r="E99" s="101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</row>
    <row r="100" spans="1:20" ht="15.75" x14ac:dyDescent="0.25">
      <c r="A100" s="4"/>
      <c r="B100" s="115" t="s">
        <v>47</v>
      </c>
      <c r="C100" s="116"/>
      <c r="D100" s="117"/>
      <c r="E100" s="99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</row>
    <row r="101" spans="1:20" ht="15.75" x14ac:dyDescent="0.25">
      <c r="A101" s="4"/>
      <c r="B101" s="115" t="s">
        <v>48</v>
      </c>
      <c r="C101" s="116"/>
      <c r="D101" s="117"/>
      <c r="E101" s="99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</row>
    <row r="102" spans="1:20" ht="15.75" x14ac:dyDescent="0.2">
      <c r="A102" s="4"/>
      <c r="B102" s="105" t="s">
        <v>49</v>
      </c>
      <c r="C102" s="106"/>
      <c r="D102" s="107"/>
      <c r="E102" s="102"/>
      <c r="F102" s="119" t="s">
        <v>50</v>
      </c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1"/>
    </row>
    <row r="103" spans="1:20" ht="15.75" x14ac:dyDescent="0.25">
      <c r="A103" s="4"/>
      <c r="B103" s="112" t="s">
        <v>51</v>
      </c>
      <c r="C103" s="113"/>
      <c r="D103" s="114"/>
      <c r="E103" s="100"/>
      <c r="F103" s="108" t="s">
        <v>52</v>
      </c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10"/>
    </row>
    <row r="104" spans="1:20" ht="15.75" x14ac:dyDescent="0.25">
      <c r="A104" s="4"/>
      <c r="B104" s="112" t="s">
        <v>53</v>
      </c>
      <c r="C104" s="113"/>
      <c r="D104" s="114"/>
      <c r="E104" s="100"/>
      <c r="F104" s="108" t="s">
        <v>27</v>
      </c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10"/>
    </row>
    <row r="105" spans="1:20" ht="15.75" x14ac:dyDescent="0.25">
      <c r="A105" s="4"/>
      <c r="B105" s="112" t="s">
        <v>54</v>
      </c>
      <c r="C105" s="113"/>
      <c r="D105" s="114"/>
      <c r="E105" s="100"/>
      <c r="F105" s="108" t="s">
        <v>55</v>
      </c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10"/>
    </row>
    <row r="106" spans="1:20" ht="15.75" x14ac:dyDescent="0.2">
      <c r="A106" s="4"/>
      <c r="B106" s="105" t="s">
        <v>56</v>
      </c>
      <c r="C106" s="106"/>
      <c r="D106" s="107"/>
      <c r="E106" s="102"/>
      <c r="F106" s="108" t="s">
        <v>52</v>
      </c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10"/>
    </row>
    <row r="107" spans="1:20" ht="15.75" x14ac:dyDescent="0.2">
      <c r="A107" s="4"/>
      <c r="B107" s="105" t="s">
        <v>57</v>
      </c>
      <c r="C107" s="106"/>
      <c r="D107" s="107"/>
      <c r="E107" s="102"/>
      <c r="F107" s="108" t="s">
        <v>52</v>
      </c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10"/>
    </row>
    <row r="108" spans="1:20" ht="15.75" x14ac:dyDescent="0.25">
      <c r="A108" s="11" t="s">
        <v>58</v>
      </c>
      <c r="B108" s="12"/>
      <c r="C108" s="12"/>
      <c r="D108" s="12"/>
      <c r="E108" s="12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</row>
    <row r="109" spans="1:20" x14ac:dyDescent="0.2">
      <c r="A109" s="111" t="s">
        <v>59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</row>
    <row r="110" spans="1:20" x14ac:dyDescent="0.2">
      <c r="A110" s="111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</row>
    <row r="111" spans="1:20" x14ac:dyDescent="0.2">
      <c r="A111" s="111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</row>
    <row r="112" spans="1:20" x14ac:dyDescent="0.2">
      <c r="A112" s="111"/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</row>
  </sheetData>
  <mergeCells count="76">
    <mergeCell ref="B106:D106"/>
    <mergeCell ref="F106:S106"/>
    <mergeCell ref="B107:D107"/>
    <mergeCell ref="F107:S107"/>
    <mergeCell ref="A109:S112"/>
    <mergeCell ref="B99:D99"/>
    <mergeCell ref="F99:S99"/>
    <mergeCell ref="B88:S88"/>
    <mergeCell ref="B89:S89"/>
    <mergeCell ref="B90:S90"/>
    <mergeCell ref="B91:S91"/>
    <mergeCell ref="B94:S94"/>
    <mergeCell ref="B95:S95"/>
    <mergeCell ref="B96:S96"/>
    <mergeCell ref="B98:D98"/>
    <mergeCell ref="F98:S98"/>
    <mergeCell ref="B105:D105"/>
    <mergeCell ref="F105:S105"/>
    <mergeCell ref="B100:D100"/>
    <mergeCell ref="F100:S100"/>
    <mergeCell ref="B101:D101"/>
    <mergeCell ref="F101:S101"/>
    <mergeCell ref="B102:D102"/>
    <mergeCell ref="F102:S102"/>
    <mergeCell ref="B103:D103"/>
    <mergeCell ref="F103:S103"/>
    <mergeCell ref="B104:D104"/>
    <mergeCell ref="F104:S104"/>
    <mergeCell ref="B92:S92"/>
    <mergeCell ref="B93:S93"/>
    <mergeCell ref="A80:D80"/>
    <mergeCell ref="B84:S84"/>
    <mergeCell ref="A85:A87"/>
    <mergeCell ref="B85:S85"/>
    <mergeCell ref="B86:S86"/>
    <mergeCell ref="B87:S87"/>
    <mergeCell ref="A79:D79"/>
    <mergeCell ref="H14:H15"/>
    <mergeCell ref="I14:I15"/>
    <mergeCell ref="J14:J15"/>
    <mergeCell ref="K14:K15"/>
    <mergeCell ref="A14:A15"/>
    <mergeCell ref="B14:B15"/>
    <mergeCell ref="C14:C15"/>
    <mergeCell ref="D14:D15"/>
    <mergeCell ref="D18:H18"/>
    <mergeCell ref="D34:H34"/>
    <mergeCell ref="D59:H59"/>
    <mergeCell ref="D65:H65"/>
    <mergeCell ref="D78:H78"/>
    <mergeCell ref="D75:H75"/>
    <mergeCell ref="L14:O14"/>
    <mergeCell ref="P14:S14"/>
    <mergeCell ref="M12:S12"/>
    <mergeCell ref="E13:L13"/>
    <mergeCell ref="M13:S13"/>
    <mergeCell ref="E14:E15"/>
    <mergeCell ref="F14:F15"/>
    <mergeCell ref="G14:G15"/>
    <mergeCell ref="E8:L8"/>
    <mergeCell ref="M8:S8"/>
    <mergeCell ref="E9:L9"/>
    <mergeCell ref="M9:S9"/>
    <mergeCell ref="D10:D13"/>
    <mergeCell ref="E10:L10"/>
    <mergeCell ref="M10:S10"/>
    <mergeCell ref="E11:L11"/>
    <mergeCell ref="M11:S11"/>
    <mergeCell ref="E12:L12"/>
    <mergeCell ref="E7:L7"/>
    <mergeCell ref="M7:S7"/>
    <mergeCell ref="A2:M2"/>
    <mergeCell ref="A3:M3"/>
    <mergeCell ref="A4:S4"/>
    <mergeCell ref="E6:L6"/>
    <mergeCell ref="M6:S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51FF111C3A7443800A952CF6FA406D" ma:contentTypeVersion="4" ma:contentTypeDescription="Create a new document." ma:contentTypeScope="" ma:versionID="4bd542f22a752f5b2cf9734d3ef743e6">
  <xsd:schema xmlns:xsd="http://www.w3.org/2001/XMLSchema" xmlns:xs="http://www.w3.org/2001/XMLSchema" xmlns:p="http://schemas.microsoft.com/office/2006/metadata/properties" xmlns:ns3="8f118748-43f8-41bc-9d60-a8fe458a0b55" targetNamespace="http://schemas.microsoft.com/office/2006/metadata/properties" ma:root="true" ma:fieldsID="5630e11a413661a89f6b1c360d05828d" ns3:_="">
    <xsd:import namespace="8f118748-43f8-41bc-9d60-a8fe458a0b5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18748-43f8-41bc-9d60-a8fe458a0b5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909AF1-A107-451C-B177-16BC7C8AB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0BEE0-FED1-4CD5-AF33-4ED649941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118748-43f8-41bc-9d60-a8fe458a0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29C8CD-F3D9-4527-9767-EB141C59E14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ВОР Корпус 9 окна-витражи</vt:lpstr>
      <vt:lpstr>ВОР Корпус 15 окна-витражи</vt:lpstr>
      <vt:lpstr>'ВОР Корпус 9 окна-витражи'!Область_печати</vt:lpstr>
    </vt:vector>
  </TitlesOfParts>
  <Manager/>
  <Company>Эталон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Дмитрий Кашинский</dc:creator>
  <cp:keywords/>
  <dc:description/>
  <cp:lastModifiedBy>Патачиц Наталья Владимировна</cp:lastModifiedBy>
  <cp:revision/>
  <dcterms:created xsi:type="dcterms:W3CDTF">2012-02-18T10:18:33Z</dcterms:created>
  <dcterms:modified xsi:type="dcterms:W3CDTF">2026-09-30T05:41:53Z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0x0101006451FF111C3A7443800A952CF6FA406D</vt:lpwstr>
  </property>
</Properties>
</file>