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Проект\Подземная часть до отм 0.000\"/>
    </mc:Choice>
  </mc:AlternateContent>
  <bookViews>
    <workbookView xWindow="-120" yWindow="-120" windowWidth="29040" windowHeight="15840" tabRatio="500"/>
  </bookViews>
  <sheets>
    <sheet name="подземная часть до отм. 0.000" sheetId="22" r:id="rId1"/>
  </sheets>
  <definedNames>
    <definedName name="_xlnm.Print_Titles" localSheetId="0">'подземная часть до отм. 0.000'!$7:$7</definedName>
    <definedName name="_xlnm.Print_Area" localSheetId="0">'подземная часть до отм. 0.000'!$A$3:$M$133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16" i="22" l="1"/>
  <c r="L115" i="22" s="1"/>
  <c r="K116" i="22"/>
  <c r="J116" i="22"/>
  <c r="I116" i="22"/>
  <c r="K115" i="22" l="1"/>
  <c r="M116" i="22"/>
  <c r="J115" i="22"/>
  <c r="L94" i="22"/>
  <c r="K94" i="22"/>
  <c r="J94" i="22"/>
  <c r="I94" i="22"/>
  <c r="L93" i="22"/>
  <c r="K93" i="22"/>
  <c r="J93" i="22"/>
  <c r="M93" i="22" s="1"/>
  <c r="I93" i="22"/>
  <c r="L91" i="22"/>
  <c r="K91" i="22"/>
  <c r="J91" i="22"/>
  <c r="I91" i="22"/>
  <c r="L90" i="22"/>
  <c r="K90" i="22"/>
  <c r="J90" i="22"/>
  <c r="I90" i="22"/>
  <c r="L88" i="22"/>
  <c r="K88" i="22"/>
  <c r="J88" i="22"/>
  <c r="I88" i="22"/>
  <c r="L87" i="22"/>
  <c r="K87" i="22"/>
  <c r="J87" i="22"/>
  <c r="M87" i="22" s="1"/>
  <c r="I87" i="22"/>
  <c r="L86" i="22"/>
  <c r="K86" i="22"/>
  <c r="J86" i="22"/>
  <c r="I86" i="22"/>
  <c r="L85" i="22"/>
  <c r="K85" i="22"/>
  <c r="J85" i="22"/>
  <c r="I85" i="22"/>
  <c r="L83" i="22"/>
  <c r="K83" i="22"/>
  <c r="J83" i="22"/>
  <c r="I83" i="22"/>
  <c r="L82" i="22"/>
  <c r="K82" i="22"/>
  <c r="J82" i="22"/>
  <c r="M82" i="22" s="1"/>
  <c r="I82" i="22"/>
  <c r="L81" i="22"/>
  <c r="K81" i="22"/>
  <c r="J81" i="22"/>
  <c r="M81" i="22" s="1"/>
  <c r="I81" i="22"/>
  <c r="M115" i="22" l="1"/>
  <c r="M91" i="22"/>
  <c r="M88" i="22"/>
  <c r="M85" i="22"/>
  <c r="M94" i="22"/>
  <c r="M90" i="22"/>
  <c r="M83" i="22"/>
  <c r="M86" i="22"/>
  <c r="L78" i="22"/>
  <c r="K78" i="22"/>
  <c r="J78" i="22"/>
  <c r="I78" i="22"/>
  <c r="L77" i="22"/>
  <c r="K77" i="22"/>
  <c r="J77" i="22"/>
  <c r="I77" i="22"/>
  <c r="J71" i="22"/>
  <c r="I71" i="22"/>
  <c r="K70" i="22"/>
  <c r="J70" i="22"/>
  <c r="I70" i="22"/>
  <c r="E65" i="22"/>
  <c r="L69" i="22" s="1"/>
  <c r="J66" i="22"/>
  <c r="I73" i="22"/>
  <c r="E72" i="22"/>
  <c r="K72" i="22" s="1"/>
  <c r="L76" i="22"/>
  <c r="L75" i="22"/>
  <c r="J74" i="22"/>
  <c r="L73" i="22"/>
  <c r="L62" i="22"/>
  <c r="K62" i="22"/>
  <c r="J62" i="22"/>
  <c r="I62" i="22"/>
  <c r="L61" i="22"/>
  <c r="K61" i="22"/>
  <c r="J61" i="22"/>
  <c r="I61" i="22"/>
  <c r="L60" i="22"/>
  <c r="K60" i="22"/>
  <c r="J60" i="22"/>
  <c r="I60" i="22"/>
  <c r="L59" i="22"/>
  <c r="K59" i="22"/>
  <c r="J59" i="22"/>
  <c r="I59" i="22"/>
  <c r="L58" i="22"/>
  <c r="K58" i="22"/>
  <c r="J58" i="22"/>
  <c r="I58" i="22"/>
  <c r="L57" i="22"/>
  <c r="K57" i="22"/>
  <c r="J57" i="22"/>
  <c r="I57" i="22"/>
  <c r="L56" i="22"/>
  <c r="K56" i="22"/>
  <c r="J56" i="22"/>
  <c r="I56" i="22"/>
  <c r="L55" i="22"/>
  <c r="K55" i="22"/>
  <c r="J55" i="22"/>
  <c r="I55" i="22"/>
  <c r="L54" i="22"/>
  <c r="K54" i="22"/>
  <c r="J54" i="22"/>
  <c r="I54" i="22"/>
  <c r="L53" i="22"/>
  <c r="K53" i="22"/>
  <c r="J53" i="22"/>
  <c r="I53" i="22"/>
  <c r="L52" i="22"/>
  <c r="K52" i="22"/>
  <c r="J52" i="22"/>
  <c r="I52" i="22"/>
  <c r="L51" i="22"/>
  <c r="K51" i="22"/>
  <c r="J51" i="22"/>
  <c r="I51" i="22"/>
  <c r="L50" i="22"/>
  <c r="K50" i="22"/>
  <c r="J50" i="22"/>
  <c r="I50" i="22"/>
  <c r="L49" i="22"/>
  <c r="K49" i="22"/>
  <c r="J49" i="22"/>
  <c r="I49" i="22"/>
  <c r="L48" i="22"/>
  <c r="K48" i="22"/>
  <c r="J48" i="22"/>
  <c r="I48" i="22"/>
  <c r="L47" i="22"/>
  <c r="K47" i="22"/>
  <c r="J47" i="22"/>
  <c r="I47" i="22"/>
  <c r="L45" i="22"/>
  <c r="K45" i="22"/>
  <c r="J45" i="22"/>
  <c r="I45" i="22"/>
  <c r="L44" i="22"/>
  <c r="K44" i="22"/>
  <c r="J44" i="22"/>
  <c r="I44" i="22"/>
  <c r="L43" i="22"/>
  <c r="K43" i="22"/>
  <c r="J43" i="22"/>
  <c r="I43" i="22"/>
  <c r="L42" i="22"/>
  <c r="K42" i="22"/>
  <c r="J42" i="22"/>
  <c r="I42" i="22"/>
  <c r="L41" i="22"/>
  <c r="K41" i="22"/>
  <c r="J41" i="22"/>
  <c r="I41" i="22"/>
  <c r="L40" i="22"/>
  <c r="K40" i="22"/>
  <c r="J40" i="22"/>
  <c r="I40" i="22"/>
  <c r="L39" i="22"/>
  <c r="K39" i="22"/>
  <c r="J39" i="22"/>
  <c r="I39" i="22"/>
  <c r="L38" i="22"/>
  <c r="K38" i="22"/>
  <c r="J38" i="22"/>
  <c r="I38" i="22"/>
  <c r="L37" i="22"/>
  <c r="K37" i="22"/>
  <c r="J37" i="22"/>
  <c r="I37" i="22"/>
  <c r="L36" i="22"/>
  <c r="K36" i="22"/>
  <c r="J36" i="22"/>
  <c r="I36" i="22"/>
  <c r="L35" i="22"/>
  <c r="K35" i="22"/>
  <c r="J35" i="22"/>
  <c r="I35" i="22"/>
  <c r="L34" i="22"/>
  <c r="K34" i="22"/>
  <c r="J34" i="22"/>
  <c r="I34" i="22"/>
  <c r="L33" i="22"/>
  <c r="K33" i="22"/>
  <c r="J33" i="22"/>
  <c r="I33" i="22"/>
  <c r="L32" i="22"/>
  <c r="K32" i="22"/>
  <c r="J32" i="22"/>
  <c r="I32" i="22"/>
  <c r="L31" i="22"/>
  <c r="K31" i="22"/>
  <c r="J31" i="22"/>
  <c r="I31" i="22"/>
  <c r="L30" i="22"/>
  <c r="K30" i="22"/>
  <c r="J30" i="22"/>
  <c r="I30" i="22"/>
  <c r="L29" i="22"/>
  <c r="K29" i="22"/>
  <c r="J29" i="22"/>
  <c r="I29" i="22"/>
  <c r="I28" i="22"/>
  <c r="I46" i="22"/>
  <c r="L63" i="22"/>
  <c r="K63" i="22"/>
  <c r="J63" i="22"/>
  <c r="I63" i="22"/>
  <c r="I11" i="22"/>
  <c r="E46" i="22"/>
  <c r="L46" i="22" s="1"/>
  <c r="E28" i="22"/>
  <c r="L28" i="22" s="1"/>
  <c r="M63" i="22" l="1"/>
  <c r="M78" i="22"/>
  <c r="J28" i="22"/>
  <c r="K28" i="22"/>
  <c r="M54" i="22"/>
  <c r="M50" i="22"/>
  <c r="M77" i="22"/>
  <c r="J46" i="22"/>
  <c r="K46" i="22"/>
  <c r="M30" i="22"/>
  <c r="M34" i="22"/>
  <c r="M38" i="22"/>
  <c r="M52" i="22"/>
  <c r="M60" i="22"/>
  <c r="M28" i="22"/>
  <c r="M32" i="22"/>
  <c r="M36" i="22"/>
  <c r="M40" i="22"/>
  <c r="M44" i="22"/>
  <c r="M49" i="22"/>
  <c r="L71" i="22"/>
  <c r="K71" i="22"/>
  <c r="L70" i="22"/>
  <c r="M70" i="22" s="1"/>
  <c r="M62" i="22"/>
  <c r="M45" i="22"/>
  <c r="M29" i="22"/>
  <c r="M51" i="22"/>
  <c r="M59" i="22"/>
  <c r="M39" i="22"/>
  <c r="M46" i="22"/>
  <c r="L67" i="22"/>
  <c r="L65" i="22"/>
  <c r="L68" i="22"/>
  <c r="J69" i="22"/>
  <c r="J68" i="22"/>
  <c r="L66" i="22"/>
  <c r="K69" i="22"/>
  <c r="I69" i="22"/>
  <c r="I65" i="22"/>
  <c r="K76" i="22"/>
  <c r="K75" i="22"/>
  <c r="L72" i="22"/>
  <c r="J72" i="22"/>
  <c r="M72" i="22" s="1"/>
  <c r="J76" i="22"/>
  <c r="J75" i="22"/>
  <c r="L74" i="22"/>
  <c r="K74" i="22"/>
  <c r="J73" i="22"/>
  <c r="I75" i="22"/>
  <c r="I74" i="22"/>
  <c r="K73" i="22"/>
  <c r="I72" i="22"/>
  <c r="J65" i="22"/>
  <c r="K65" i="22"/>
  <c r="M55" i="22"/>
  <c r="M31" i="22"/>
  <c r="M35" i="22"/>
  <c r="M43" i="22"/>
  <c r="M48" i="22"/>
  <c r="M56" i="22"/>
  <c r="M53" i="22"/>
  <c r="M57" i="22"/>
  <c r="M33" i="22"/>
  <c r="M37" i="22"/>
  <c r="M41" i="22"/>
  <c r="M61" i="22"/>
  <c r="M58" i="22"/>
  <c r="M47" i="22"/>
  <c r="M42" i="22"/>
  <c r="E19" i="22"/>
  <c r="E11" i="22"/>
  <c r="I21" i="22"/>
  <c r="J13" i="22"/>
  <c r="J14" i="22"/>
  <c r="J15" i="22"/>
  <c r="J16" i="22"/>
  <c r="I17" i="22"/>
  <c r="J18" i="22"/>
  <c r="I24" i="22"/>
  <c r="I23" i="22"/>
  <c r="I22" i="22"/>
  <c r="L23" i="22"/>
  <c r="L22" i="22"/>
  <c r="K22" i="22"/>
  <c r="L21" i="22"/>
  <c r="L18" i="22"/>
  <c r="K18" i="22"/>
  <c r="I18" i="22"/>
  <c r="L17" i="22"/>
  <c r="K17" i="22"/>
  <c r="L16" i="22"/>
  <c r="K16" i="22"/>
  <c r="L15" i="22"/>
  <c r="K15" i="22"/>
  <c r="L14" i="22"/>
  <c r="K14" i="22"/>
  <c r="L13" i="22"/>
  <c r="K13" i="22"/>
  <c r="M74" i="22" l="1"/>
  <c r="M75" i="22"/>
  <c r="M71" i="22"/>
  <c r="M69" i="22"/>
  <c r="J67" i="22"/>
  <c r="I67" i="22"/>
  <c r="K67" i="22"/>
  <c r="I68" i="22"/>
  <c r="K68" i="22"/>
  <c r="M68" i="22" s="1"/>
  <c r="I66" i="22"/>
  <c r="K66" i="22"/>
  <c r="M66" i="22" s="1"/>
  <c r="M76" i="22"/>
  <c r="I76" i="22"/>
  <c r="M73" i="22"/>
  <c r="M65" i="22"/>
  <c r="M13" i="22"/>
  <c r="M16" i="22"/>
  <c r="I13" i="22"/>
  <c r="I15" i="22"/>
  <c r="J17" i="22"/>
  <c r="M17" i="22" s="1"/>
  <c r="I14" i="22"/>
  <c r="I16" i="22"/>
  <c r="M15" i="22"/>
  <c r="J24" i="22"/>
  <c r="M14" i="22"/>
  <c r="M18" i="22"/>
  <c r="J23" i="22"/>
  <c r="K23" i="22"/>
  <c r="J21" i="22"/>
  <c r="K21" i="22"/>
  <c r="K24" i="22"/>
  <c r="L24" i="22"/>
  <c r="J22" i="22"/>
  <c r="M22" i="22" s="1"/>
  <c r="M67" i="22" l="1"/>
  <c r="M23" i="22"/>
  <c r="M24" i="22"/>
  <c r="M21" i="22"/>
  <c r="L27" i="22" l="1"/>
  <c r="K27" i="22"/>
  <c r="L64" i="22"/>
  <c r="K64" i="22"/>
  <c r="J64" i="22"/>
  <c r="L80" i="22"/>
  <c r="L79" i="22" s="1"/>
  <c r="K80" i="22"/>
  <c r="K79" i="22" s="1"/>
  <c r="J80" i="22"/>
  <c r="J79" i="22" s="1"/>
  <c r="I80" i="22"/>
  <c r="L84" i="22"/>
  <c r="K84" i="22"/>
  <c r="L89" i="22"/>
  <c r="K89" i="22"/>
  <c r="J89" i="22"/>
  <c r="L92" i="22"/>
  <c r="K92" i="22"/>
  <c r="J92" i="22"/>
  <c r="E97" i="22"/>
  <c r="M84" i="22" l="1"/>
  <c r="M80" i="22"/>
  <c r="M79" i="22" s="1"/>
  <c r="M92" i="22"/>
  <c r="M89" i="22"/>
  <c r="M27" i="22"/>
  <c r="J27" i="22"/>
  <c r="M64" i="22"/>
  <c r="J84" i="22"/>
  <c r="L104" i="22"/>
  <c r="K104" i="22"/>
  <c r="J104" i="22"/>
  <c r="I104" i="22"/>
  <c r="M104" i="22" l="1"/>
  <c r="I113" i="22" l="1"/>
  <c r="L113" i="22"/>
  <c r="L112" i="22" s="1"/>
  <c r="L111" i="22"/>
  <c r="K111" i="22"/>
  <c r="J111" i="22"/>
  <c r="I111" i="22"/>
  <c r="L110" i="22"/>
  <c r="K110" i="22"/>
  <c r="J110" i="22"/>
  <c r="I110" i="22"/>
  <c r="L109" i="22"/>
  <c r="K109" i="22"/>
  <c r="J109" i="22"/>
  <c r="I109" i="22"/>
  <c r="L108" i="22"/>
  <c r="K108" i="22"/>
  <c r="J108" i="22"/>
  <c r="I108" i="22"/>
  <c r="L107" i="22"/>
  <c r="K107" i="22"/>
  <c r="J107" i="22"/>
  <c r="I107" i="22"/>
  <c r="L106" i="22"/>
  <c r="K106" i="22"/>
  <c r="J106" i="22"/>
  <c r="I106" i="22"/>
  <c r="L105" i="22"/>
  <c r="K105" i="22"/>
  <c r="J105" i="22"/>
  <c r="I105" i="22"/>
  <c r="L103" i="22"/>
  <c r="K103" i="22"/>
  <c r="J103" i="22"/>
  <c r="I103" i="22"/>
  <c r="L102" i="22"/>
  <c r="K102" i="22"/>
  <c r="J102" i="22"/>
  <c r="I102" i="22"/>
  <c r="L101" i="22"/>
  <c r="K101" i="22"/>
  <c r="J101" i="22"/>
  <c r="I101" i="22"/>
  <c r="L100" i="22"/>
  <c r="K100" i="22"/>
  <c r="J100" i="22"/>
  <c r="I100" i="22"/>
  <c r="L99" i="22"/>
  <c r="K99" i="22"/>
  <c r="J99" i="22"/>
  <c r="I99" i="22"/>
  <c r="L98" i="22"/>
  <c r="K98" i="22"/>
  <c r="J98" i="22"/>
  <c r="I98" i="22"/>
  <c r="L97" i="22"/>
  <c r="K97" i="22"/>
  <c r="J97" i="22"/>
  <c r="I97" i="22"/>
  <c r="L26" i="22"/>
  <c r="K26" i="22"/>
  <c r="J26" i="22"/>
  <c r="I26" i="22"/>
  <c r="L25" i="22"/>
  <c r="K25" i="22"/>
  <c r="J25" i="22"/>
  <c r="I25" i="22"/>
  <c r="I20" i="22"/>
  <c r="I19" i="22"/>
  <c r="L12" i="22"/>
  <c r="K12" i="22"/>
  <c r="J12" i="22"/>
  <c r="I12" i="22"/>
  <c r="L11" i="22"/>
  <c r="J96" i="22" l="1"/>
  <c r="K96" i="22"/>
  <c r="L96" i="22"/>
  <c r="M103" i="22"/>
  <c r="M108" i="22"/>
  <c r="M26" i="22"/>
  <c r="J113" i="22"/>
  <c r="J112" i="22" s="1"/>
  <c r="K113" i="22"/>
  <c r="K112" i="22" s="1"/>
  <c r="M98" i="22"/>
  <c r="M99" i="22"/>
  <c r="M100" i="22"/>
  <c r="M106" i="22"/>
  <c r="M105" i="22"/>
  <c r="M25" i="22"/>
  <c r="M109" i="22"/>
  <c r="M101" i="22"/>
  <c r="M110" i="22"/>
  <c r="M102" i="22"/>
  <c r="M12" i="22"/>
  <c r="M107" i="22"/>
  <c r="M111" i="22"/>
  <c r="L19" i="22"/>
  <c r="L10" i="22" s="1"/>
  <c r="K19" i="22"/>
  <c r="J19" i="22"/>
  <c r="M97" i="22"/>
  <c r="J11" i="22"/>
  <c r="J20" i="22"/>
  <c r="K11" i="22"/>
  <c r="K10" i="22" s="1"/>
  <c r="K20" i="22"/>
  <c r="L20" i="22"/>
  <c r="J10" i="22" l="1"/>
  <c r="M96" i="22"/>
  <c r="M113" i="22"/>
  <c r="M112" i="22" s="1"/>
  <c r="M20" i="22"/>
  <c r="M11" i="22"/>
  <c r="M19" i="22"/>
  <c r="M10" i="22" l="1"/>
</calcChain>
</file>

<file path=xl/sharedStrings.xml><?xml version="1.0" encoding="utf-8"?>
<sst xmlns="http://schemas.openxmlformats.org/spreadsheetml/2006/main" count="450" uniqueCount="245">
  <si>
    <t>Ед.изм</t>
  </si>
  <si>
    <t>Наименование позиции</t>
  </si>
  <si>
    <t>№ п/п</t>
  </si>
  <si>
    <t>тн</t>
  </si>
  <si>
    <t>Кол-во</t>
  </si>
  <si>
    <t>Ведомость объемов работ</t>
  </si>
  <si>
    <t>Объект: Здание краткосрочного пребывания гостиничного типа, планируемое к строительству на земельном участке с кадастровым номером 77:05:0002002:32, имеющем адресный ориентир: ул. Автозаводская, вл. 24, корп.1</t>
  </si>
  <si>
    <t>1</t>
  </si>
  <si>
    <t>1.1</t>
  </si>
  <si>
    <t>1.1.1</t>
  </si>
  <si>
    <t>1.1.2</t>
  </si>
  <si>
    <t>1.2</t>
  </si>
  <si>
    <t>1.2.1</t>
  </si>
  <si>
    <t>1.2.2</t>
  </si>
  <si>
    <t>1.2.3</t>
  </si>
  <si>
    <t>1.2.4</t>
  </si>
  <si>
    <t>1.2.5</t>
  </si>
  <si>
    <t>1.3</t>
  </si>
  <si>
    <t>1.3.1</t>
  </si>
  <si>
    <t>м3</t>
  </si>
  <si>
    <t>м2</t>
  </si>
  <si>
    <t>м</t>
  </si>
  <si>
    <t>1.2.6</t>
  </si>
  <si>
    <t>шт.</t>
  </si>
  <si>
    <t>Стоимость на ед. с НДС, руб</t>
  </si>
  <si>
    <t>Стоимость всего с НДС, руб</t>
  </si>
  <si>
    <t xml:space="preserve">Цена работ </t>
  </si>
  <si>
    <t>Материалы</t>
  </si>
  <si>
    <t>Аренда материалов</t>
  </si>
  <si>
    <t>Всего</t>
  </si>
  <si>
    <t>Цена материалов</t>
  </si>
  <si>
    <t>ОБЩИЕ ПОЛОЖЕНИЯ ДЛЯ ПОДГОТОВКИ КОММЕРЧЕСКОГО ПРЕДЛОЖЕНИЯ</t>
  </si>
  <si>
    <t>1.  Все виды работ, оборудование, затраты необходимые для выполнения такелажных и монтажных работ, а так же горизонтальная и вертикальной транспортировка материалов и оборудования по стройплощадке и около нее к месту проведения СМР следует включить в единичные расценки.</t>
  </si>
  <si>
    <t xml:space="preserve">2. В стоимости материалов должны быть учтены затраты на приобретение, транспортные расходы (доставка до приобъектного склада), стоимость тары, складские, заготовительные расходы, стоимость погрузо-разгрузочных работ. Все материалы и элементы крепления применяются в соответствии с техническими регламентами, инструкциями производителя, ГОСТ, СНиП, СП и включены в коммерческое предложение.                     </t>
  </si>
  <si>
    <t>3.  Все инструменты, оборудование и защитные устройства, необходимые для выполнения монтажных работ в соответствие с техническими регламентами и инструкциями производителя, а так же в соответствии с Правилами пожарной безопасности и Безопасности труда в строительстве, в расчете на единицу измерения, включить в коммерческое предложение.</t>
  </si>
  <si>
    <t>4.  В случае обнаружения не соответствия в проектном решении, или в техническом регламенте, или в инструкциях производителя требований ГОСТ и СНиП предъявленных к конструкциям или материалам, их необходимо согласовать с заказчиком и в подсчете объемов учесть правильное решение.</t>
  </si>
  <si>
    <t>5. Подсчет объемов работ производится по рабочим чертежам, взаиморасчет производится по фактически выполненным объемам.</t>
  </si>
  <si>
    <t>6.  % на раскрой и наплавление материалов и их расход при монтаже должны быть включены в единичные расценки и НЕ оплачиваются отдельно.</t>
  </si>
  <si>
    <t>7.  Подрядчик несет полную ответственность за сохранность выполненных работ и использованных материалов другими участниками строительства, в случае повреждения. Применение защитных укрытий, настилов, ограждений, улавливателей от падения должно быть включено в расценку коммерческого предложения.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 Расходы на получение согласовательной документации для техники включены в цену позиций, в т. ч. открытие/закрытие ордера на производство работ в ОАТИ. Отдельной компенсации расходов по данным работам производиться не будет.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 Разработка технологической документации (ППР, технологических карт), включая согласование в соответствующих организациях, обязательна при производстве работ на стройплощадке и включена в стоимость работ.</t>
  </si>
  <si>
    <t>10. Работы по необходимым испытаниям, в т. ч. по полевым испытаниям герметизирующего шва должны быть включены в единичные цены Предложения, учтены и отдельно оплачиваться не будут</t>
  </si>
  <si>
    <t>12. Геодезическое сопровождение  и исполнительная документация. До начала работ Подрядчик обязан произвести натурный обмер, ознакомиться с условиями стройплощадки и, при необходимости,  выполнить исполнительную геодезическую съёмку. Подрядчик за свой счёт выполняет все необходимые геодезические работы до и во время выполнения всего комплекса работ, в т.ч. разметочные работы, исполнительные съёмки, фотофиксации и прочее, а также оформляет исполнительную документацию в полном объёме согласно действующих норм (в т.ч. ведёт журналы соответствующих видов работ). Данные работы должны быть включены в единичные цены Предложения, учтены и отдельно оплачиваться не будут.</t>
  </si>
  <si>
    <t xml:space="preserve">(Наименование организации) </t>
  </si>
  <si>
    <t>(ФИО Ген.директора / подпись, печать)</t>
  </si>
  <si>
    <t>Классиф</t>
  </si>
  <si>
    <t>на выполнение комплекса работ по устройству железобетонных конструкций ниже отм. 0.000</t>
  </si>
  <si>
    <t>11. Подрядчик своими силами и за свой счёт выполняет все мероприятия по мобилизации/демобилизации, в т. ч. доставка необходимого количества мобильных зданий на стройплощадку, разгрузка, монтаж, организация энергоснабжения и освещения непосредственно рабочих мест от точек подключения, предоставляемых Заказчиком и проч. Данные работы должны быть включены в единичные цены Предложения, учтены и отдельно оплачиваться не будут.</t>
  </si>
  <si>
    <t>2</t>
  </si>
  <si>
    <t>Гидроизоляционные мероприятия</t>
  </si>
  <si>
    <t>2.1</t>
  </si>
  <si>
    <t>2.2</t>
  </si>
  <si>
    <t>Дренажные мероприятия</t>
  </si>
  <si>
    <t>Монтаж геотекстиля 500 г /м 2 на вертикальную поверхность</t>
  </si>
  <si>
    <t>Монтаж шпонки "Аквастоп" ДЗ-1А0/50-А/А0</t>
  </si>
  <si>
    <t>Монтаж шнура сплошного "Вилатерм" d=50 мм в зоне деформационных швов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</si>
  <si>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</si>
  <si>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</si>
  <si>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</si>
  <si>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</si>
  <si>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</si>
  <si>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</si>
  <si>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</si>
  <si>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</si>
  <si>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</si>
  <si>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Монтаж гидрошпонки ПВХ ЕС-220-3</t>
  </si>
  <si>
    <t>Монтаж набухающего резинового профиля "Рекс-Селло"</t>
  </si>
  <si>
    <t>Устройство гидроизоляции вводов коммуникаций Д=100 мм</t>
  </si>
  <si>
    <t>Устройство гидроизоляции вводов коммуникаций Д=1500 мм</t>
  </si>
  <si>
    <t>Устройство гидроизоляции вводов коммуникаций Д=200 мм</t>
  </si>
  <si>
    <t>Устройство гидроизоляции вводов коммуникаций Д=250 мм</t>
  </si>
  <si>
    <t>Устройство выравнивающей цементно-песчаной стяжки М200 с армированием сеткой по шпунтовому ограждению</t>
  </si>
  <si>
    <t>Монтаж экструдированного пенополистирола t=20 мм</t>
  </si>
  <si>
    <r>
      <t xml:space="preserve">Устройство слоя из профилированной мембраны "Planter Extra - Geo" на вертикальной поверхности 
</t>
    </r>
    <r>
      <rPr>
        <sz val="11"/>
        <rFont val="Times New Roman"/>
        <family val="1"/>
        <charset val="204"/>
      </rPr>
      <t>с последующей проклейкой швов лентой "PLANTERBANDDUO" и креплением верхнего ряда "Planter fixing" с шагом 0,25м</t>
    </r>
  </si>
  <si>
    <t>Монтаж шнура пустотелого "Вилатерм" d=50 мм в зоне деформационных швов для уплотнения (внутри помещения) с последующей герметизацией герметиком ТФ-1-ВА</t>
  </si>
  <si>
    <t>Монтаж ПВХ ленты "ТЕХНОНИКОЛЬ " на эпоксидный клей</t>
  </si>
  <si>
    <t>Монтаж мембраны "Logicbase V-SL" - 2 мм на вертикальную поверхность (в т.ч. полосы усиления в зоне деформационного шва)</t>
  </si>
  <si>
    <t>Устройство железобетонных контрукций ниже отм. 0.000</t>
  </si>
  <si>
    <t>Стены и колонны подземной автостоянки</t>
  </si>
  <si>
    <t>Плита покрытия стилобата. Рампа</t>
  </si>
  <si>
    <t>Лестницы</t>
  </si>
  <si>
    <t>Защита стен подземной части от подтопления</t>
  </si>
  <si>
    <t>Стены и колонны технического этажа</t>
  </si>
  <si>
    <t>Стены и колонны технического этажа и подземной автостоянки под жилой частью</t>
  </si>
  <si>
    <t>Плиты перекрытия над подземной автостоянкой под жилой частью</t>
  </si>
  <si>
    <t>Плиты перекрытия над техническим этажом</t>
  </si>
  <si>
    <t>1.4</t>
  </si>
  <si>
    <t>1.5</t>
  </si>
  <si>
    <t>1.6</t>
  </si>
  <si>
    <t>1.7</t>
  </si>
  <si>
    <t>1.1.1.1</t>
  </si>
  <si>
    <t>1.1.1.2</t>
  </si>
  <si>
    <t>1.1.1.3</t>
  </si>
  <si>
    <t>1.1.1.4</t>
  </si>
  <si>
    <t>1.1.1.5</t>
  </si>
  <si>
    <t>1.1.1.6</t>
  </si>
  <si>
    <t>1.1.1.7</t>
  </si>
  <si>
    <t>1.1.2.1</t>
  </si>
  <si>
    <t>1.1.2.2</t>
  </si>
  <si>
    <t>1.1.2.3</t>
  </si>
  <si>
    <t>1.1.2.4</t>
  </si>
  <si>
    <t>1.1.2.5</t>
  </si>
  <si>
    <t>1.1.2.6</t>
  </si>
  <si>
    <t>1.1.2.7</t>
  </si>
  <si>
    <t>Армирование лестницы Л1</t>
  </si>
  <si>
    <t>Армирование лестницы Л2</t>
  </si>
  <si>
    <t>Армирование лестницы Л3</t>
  </si>
  <si>
    <t>Армирование лестницы Л4</t>
  </si>
  <si>
    <t>Армирование лестницы Л5</t>
  </si>
  <si>
    <t>Армирование лестницы Л6</t>
  </si>
  <si>
    <t>Армирование лестницы Л1-1</t>
  </si>
  <si>
    <t>Бетонирование лестницы Л1</t>
  </si>
  <si>
    <t>Бетонирование лестницы Л1-1</t>
  </si>
  <si>
    <t>Бетонирование лестницы Л2</t>
  </si>
  <si>
    <t>Бетонирование лестницы Л3</t>
  </si>
  <si>
    <t>Бетонирование лестницы Л4</t>
  </si>
  <si>
    <t>Бетонирование лестницы Л5</t>
  </si>
  <si>
    <t>Бетонирование лестницы Л6</t>
  </si>
  <si>
    <t xml:space="preserve">Армирования пилона П1 </t>
  </si>
  <si>
    <t>Армирования пилона П2</t>
  </si>
  <si>
    <t>Армирования пилона П3</t>
  </si>
  <si>
    <t>Армирования пилона П4</t>
  </si>
  <si>
    <t>Армирования пилона П5</t>
  </si>
  <si>
    <t>Армирования пилона П6</t>
  </si>
  <si>
    <t>Армирования пилона П7</t>
  </si>
  <si>
    <t>Армирования пилона П8</t>
  </si>
  <si>
    <t>Армирования пилона П9</t>
  </si>
  <si>
    <t>Армирования пилона П10</t>
  </si>
  <si>
    <t>Армирования пилона П11</t>
  </si>
  <si>
    <t>Армирования пилона П12</t>
  </si>
  <si>
    <t>Армирования пилона П13</t>
  </si>
  <si>
    <t>Армирования пилона П14</t>
  </si>
  <si>
    <t>Армирования пилона П15</t>
  </si>
  <si>
    <t>Армирования пилона П16</t>
  </si>
  <si>
    <t>Армирование конструкций пилонов П1-П16 и стен См</t>
  </si>
  <si>
    <t>Армирование стен См</t>
  </si>
  <si>
    <t xml:space="preserve">Бетонирование пилонов П1-П16 бетоном марки B30 W4 F100 </t>
  </si>
  <si>
    <t xml:space="preserve">Бетонирование пилона П1 </t>
  </si>
  <si>
    <t>Бетонирование пилона П2</t>
  </si>
  <si>
    <t>Бетонирование пилона П3</t>
  </si>
  <si>
    <t>Бетонирование пилона П4</t>
  </si>
  <si>
    <t>Бетонирование пилона П5</t>
  </si>
  <si>
    <t>Бетонирование пилона П6</t>
  </si>
  <si>
    <t>Бетонирование пилона П7</t>
  </si>
  <si>
    <t>Бетонирование пилона П8</t>
  </si>
  <si>
    <t>Бетонирование пилона П9</t>
  </si>
  <si>
    <t>Бетонирование пилона П10</t>
  </si>
  <si>
    <t>Бетонирование пилона П11</t>
  </si>
  <si>
    <t>Бетонирование пилона П12</t>
  </si>
  <si>
    <t>Бетонирование пилона П13</t>
  </si>
  <si>
    <t>Бетонирование пилона П14</t>
  </si>
  <si>
    <t>Бетонирование пилона П15</t>
  </si>
  <si>
    <t>Бетонирование пилона П16</t>
  </si>
  <si>
    <t xml:space="preserve">Бетонирование конструкции стен См бетоном марки B30 W6 F150 </t>
  </si>
  <si>
    <t>Армирование лестниц Л1-Л6</t>
  </si>
  <si>
    <t>Бетонирование лестниц Л1-Л6 бетоном марки В25 W4 F100</t>
  </si>
  <si>
    <t>1.2.1.1</t>
  </si>
  <si>
    <t>1.2.1.2</t>
  </si>
  <si>
    <t>1.2.1.3</t>
  </si>
  <si>
    <t>1.2.1.4</t>
  </si>
  <si>
    <t>1.2.1.5</t>
  </si>
  <si>
    <t>1.2.1.6</t>
  </si>
  <si>
    <t>1.2.1.7</t>
  </si>
  <si>
    <t>1.2.1.8</t>
  </si>
  <si>
    <t>1.2.1.9</t>
  </si>
  <si>
    <t>1.2.1.10</t>
  </si>
  <si>
    <t>1.2.1.11</t>
  </si>
  <si>
    <t>1.2.1.12</t>
  </si>
  <si>
    <t>1.2.1.13</t>
  </si>
  <si>
    <t>1.2.1.14</t>
  </si>
  <si>
    <t>1.2.1.15</t>
  </si>
  <si>
    <t>1.2.1.16</t>
  </si>
  <si>
    <t>1.2.1.17</t>
  </si>
  <si>
    <t>1.2.2.1</t>
  </si>
  <si>
    <t>1.2.2.2</t>
  </si>
  <si>
    <t>1.2.2.3</t>
  </si>
  <si>
    <t>1.2.2.4</t>
  </si>
  <si>
    <t>1.2.2.5</t>
  </si>
  <si>
    <t>1.2.2.6</t>
  </si>
  <si>
    <t>1.2.2.7</t>
  </si>
  <si>
    <t>1.2.2.8</t>
  </si>
  <si>
    <t>1.2.2.9</t>
  </si>
  <si>
    <t>1.2.2.10</t>
  </si>
  <si>
    <t>1.2.2.11</t>
  </si>
  <si>
    <t>1.2.2.12</t>
  </si>
  <si>
    <t>1.2.2.13</t>
  </si>
  <si>
    <t>1.2.2.14</t>
  </si>
  <si>
    <t>1.2.2.15</t>
  </si>
  <si>
    <t>1.2.2.16</t>
  </si>
  <si>
    <t>Армирование плит Пм1-Пм4</t>
  </si>
  <si>
    <t>Армирование плиты Пм1</t>
  </si>
  <si>
    <t>Армирование плиты Пм2</t>
  </si>
  <si>
    <t>Армирование плиты Пм3</t>
  </si>
  <si>
    <t>Армирование плиты Пм4</t>
  </si>
  <si>
    <t>Бетонирование плиты Пм1</t>
  </si>
  <si>
    <t>Бетонирование плиты Пм2</t>
  </si>
  <si>
    <t>Бетонирование плиты Пм3</t>
  </si>
  <si>
    <t>Бетонирование плиты Пм4</t>
  </si>
  <si>
    <t>Армирование рампы</t>
  </si>
  <si>
    <t>Изделия закладные</t>
  </si>
  <si>
    <t>1.3.2</t>
  </si>
  <si>
    <t>1.3.6</t>
  </si>
  <si>
    <t>1.3.4</t>
  </si>
  <si>
    <t>1.3.3</t>
  </si>
  <si>
    <t>1.3.1.1</t>
  </si>
  <si>
    <t>1.3.1.2</t>
  </si>
  <si>
    <t>1.3.1.3</t>
  </si>
  <si>
    <t>1.3.1.4</t>
  </si>
  <si>
    <t>1.3.4.1</t>
  </si>
  <si>
    <t>1.3.4.2</t>
  </si>
  <si>
    <t>1.3.4.3</t>
  </si>
  <si>
    <t>1.3.4.4</t>
  </si>
  <si>
    <t>1.3.5</t>
  </si>
  <si>
    <t>Обратная засыпка песком средней крупности ГОСТ 8736-2014 (в зоне рампы)</t>
  </si>
  <si>
    <t>Бетонирование плит Пм1-Пм4 бетоном марки B30 W6 F150</t>
  </si>
  <si>
    <t>Армирование стен технического этажа</t>
  </si>
  <si>
    <t>Армирование колонн технического этажа</t>
  </si>
  <si>
    <t>1.4.1</t>
  </si>
  <si>
    <t>1.5.1</t>
  </si>
  <si>
    <t>1.6.1</t>
  </si>
  <si>
    <t>1.4.2</t>
  </si>
  <si>
    <t>1.4.3</t>
  </si>
  <si>
    <t>1.4.4</t>
  </si>
  <si>
    <t>1.5.2</t>
  </si>
  <si>
    <t>1.5.3</t>
  </si>
  <si>
    <t>1.5.4</t>
  </si>
  <si>
    <t>1.7.1</t>
  </si>
  <si>
    <t>1.6.2</t>
  </si>
  <si>
    <t>1.7.2</t>
  </si>
  <si>
    <t>Армирование стен технического этажа под жилой частью</t>
  </si>
  <si>
    <t>Армирование колонн технического этажа под жилой частью</t>
  </si>
  <si>
    <t>Армирование перекрытия над подземной автостоянкой под жилой частью</t>
  </si>
  <si>
    <t>Армирование перекрытия над техническим этажом</t>
  </si>
  <si>
    <t>Монтаж защитного слоя "Planter Standart" с последующим креплением верхнего ряда прижимной плакой "Planter Profile"</t>
  </si>
  <si>
    <t>Бетонирование перекрытия над подземной автостоянкой под жилой частью бетоном марки B30 W4 F100</t>
  </si>
  <si>
    <t>Бетонирование перекрытия над техническим этажом бетоном марки B30 W4 F100</t>
  </si>
  <si>
    <t xml:space="preserve">Бетонирование рампы бетоном марки B30 W4 F100 </t>
  </si>
  <si>
    <t>Бетонирование колонн технического этажа бетоном марки B30 W4 F100</t>
  </si>
  <si>
    <t>Бетонирование колонн технического этажа под жилой частью бетоном марки B30 W4 F100</t>
  </si>
  <si>
    <t>Бетонирование стен технического этажа под жилой частью бетоном марки B30 W6 F150</t>
  </si>
  <si>
    <t>Бетонирование стен технического этажа бетоном марки B30 W6 F150</t>
  </si>
  <si>
    <t>3</t>
  </si>
  <si>
    <t>3.1</t>
  </si>
  <si>
    <t>3.1.1</t>
  </si>
  <si>
    <t>Обратная засыпка котлована</t>
  </si>
  <si>
    <t>Отбратная засыпка</t>
  </si>
  <si>
    <t>Обратная засыпка пазух котлована песком с послойным уплотнением (коэффициентом уплотнения - 0.95) до абс. отм., необходимой по разделу ГП.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</si>
</sst>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4" fillId="0" borderId="0"/>
    <xf numFmtId="0" fontId="15" fillId="0" borderId="0"/>
    <xf numFmtId="0" fontId="2" fillId="0" borderId="0"/>
    <xf numFmtId="0" fontId="1" fillId="0" borderId="0"/>
  </cellStyleXfs>
  <cellXfs count="85">
    <xf numFmtId="0" fontId="0" fillId="0" borderId="0" xfId="0"/>
    <xf numFmtId="49" fontId="0" fillId="2" borderId="0" xfId="0" applyNumberFormat="1" applyFill="1" applyBorder="1" applyAlignment="1">
      <alignment wrapText="1"/>
    </xf>
    <xf numFmtId="49" fontId="5" fillId="2" borderId="0" xfId="0" applyNumberFormat="1" applyFont="1" applyFill="1" applyBorder="1" applyAlignment="1">
      <alignment wrapText="1"/>
    </xf>
    <xf numFmtId="49" fontId="5" fillId="5" borderId="1" xfId="1" applyNumberFormat="1" applyFont="1" applyFill="1" applyBorder="1" applyAlignment="1">
      <alignment horizontal="left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Fill="1" applyBorder="1" applyAlignment="1">
      <alignment wrapText="1"/>
    </xf>
    <xf numFmtId="0" fontId="7" fillId="0" borderId="0" xfId="0" applyNumberFormat="1" applyFont="1" applyAlignment="1">
      <alignment horizontal="center" wrapText="1"/>
    </xf>
    <xf numFmtId="49" fontId="0" fillId="0" borderId="0" xfId="0" applyNumberFormat="1" applyFill="1" applyBorder="1" applyAlignment="1">
      <alignment horizontal="center" vertical="center" wrapText="1"/>
    </xf>
    <xf numFmtId="4" fontId="10" fillId="0" borderId="4" xfId="0" applyNumberFormat="1" applyFont="1" applyBorder="1" applyAlignment="1" applyProtection="1">
      <alignment horizontal="center" vertical="center" wrapText="1"/>
      <protection locked="0"/>
    </xf>
    <xf numFmtId="4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4" fontId="10" fillId="0" borderId="12" xfId="0" applyNumberFormat="1" applyFont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4" fontId="10" fillId="0" borderId="13" xfId="0" applyNumberFormat="1" applyFont="1" applyBorder="1" applyAlignment="1" applyProtection="1">
      <alignment horizontal="center" vertical="center" wrapText="1"/>
      <protection locked="0"/>
    </xf>
    <xf numFmtId="4" fontId="10" fillId="0" borderId="2" xfId="0" applyNumberFormat="1" applyFont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</xf>
    <xf numFmtId="4" fontId="10" fillId="0" borderId="2" xfId="0" applyNumberFormat="1" applyFont="1" applyBorder="1" applyAlignment="1" applyProtection="1">
      <alignment horizontal="center" vertical="center" wrapText="1"/>
    </xf>
    <xf numFmtId="49" fontId="4" fillId="5" borderId="12" xfId="0" applyNumberFormat="1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11" fillId="4" borderId="13" xfId="0" applyNumberFormat="1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5" xfId="0" applyNumberFormat="1" applyFont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3" borderId="1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9" fontId="0" fillId="2" borderId="19" xfId="0" applyNumberFormat="1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4" fillId="2" borderId="27" xfId="0" applyNumberFormat="1" applyFont="1" applyFill="1" applyBorder="1" applyAlignment="1">
      <alignment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vertical="center" wrapText="1"/>
    </xf>
    <xf numFmtId="4" fontId="10" fillId="0" borderId="28" xfId="0" applyNumberFormat="1" applyFont="1" applyBorder="1" applyAlignment="1" applyProtection="1">
      <alignment vertical="center" wrapText="1"/>
      <protection locked="0"/>
    </xf>
    <xf numFmtId="4" fontId="10" fillId="0" borderId="29" xfId="0" applyNumberFormat="1" applyFont="1" applyBorder="1" applyAlignment="1" applyProtection="1">
      <alignment vertical="center" wrapText="1"/>
      <protection locked="0"/>
    </xf>
    <xf numFmtId="164" fontId="10" fillId="4" borderId="13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164" fontId="10" fillId="4" borderId="18" xfId="0" applyNumberFormat="1" applyFont="1" applyFill="1" applyBorder="1" applyAlignment="1">
      <alignment horizontal="center" vertical="center" wrapText="1"/>
    </xf>
    <xf numFmtId="164" fontId="10" fillId="4" borderId="1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0" fillId="4" borderId="12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9" fillId="3" borderId="30" xfId="0" applyNumberFormat="1" applyFont="1" applyFill="1" applyBorder="1" applyAlignment="1">
      <alignment horizontal="center" vertical="center" wrapText="1"/>
    </xf>
    <xf numFmtId="0" fontId="18" fillId="6" borderId="16" xfId="0" applyFont="1" applyFill="1" applyBorder="1" applyAlignment="1" applyProtection="1">
      <alignment horizontal="center" vertical="center" wrapText="1"/>
    </xf>
    <xf numFmtId="0" fontId="18" fillId="6" borderId="17" xfId="0" applyFont="1" applyFill="1" applyBorder="1" applyAlignment="1" applyProtection="1">
      <alignment horizontal="center" vertical="center" wrapText="1"/>
    </xf>
    <xf numFmtId="0" fontId="18" fillId="6" borderId="18" xfId="0" applyFont="1" applyFill="1" applyBorder="1" applyAlignment="1" applyProtection="1">
      <alignment horizontal="center" vertical="center" wrapText="1"/>
    </xf>
    <xf numFmtId="0" fontId="9" fillId="0" borderId="13" xfId="0" applyNumberFormat="1" applyFont="1" applyFill="1" applyBorder="1" applyAlignment="1" applyProtection="1">
      <alignment horizontal="left" vertical="center" wrapText="1" shrinkToFit="1"/>
    </xf>
    <xf numFmtId="0" fontId="9" fillId="0" borderId="17" xfId="0" applyNumberFormat="1" applyFont="1" applyFill="1" applyBorder="1" applyAlignment="1" applyProtection="1">
      <alignment horizontal="left" vertical="center" wrapText="1" shrinkToFit="1"/>
    </xf>
    <xf numFmtId="0" fontId="9" fillId="0" borderId="18" xfId="0" applyNumberFormat="1" applyFont="1" applyFill="1" applyBorder="1" applyAlignment="1" applyProtection="1">
      <alignment horizontal="left" vertical="center" wrapText="1" shrinkToFit="1"/>
    </xf>
    <xf numFmtId="0" fontId="9" fillId="0" borderId="20" xfId="0" applyNumberFormat="1" applyFont="1" applyFill="1" applyBorder="1" applyAlignment="1" applyProtection="1">
      <alignment horizontal="left" vertical="center" wrapText="1" shrinkToFit="1"/>
    </xf>
    <xf numFmtId="0" fontId="9" fillId="0" borderId="21" xfId="0" applyNumberFormat="1" applyFont="1" applyFill="1" applyBorder="1" applyAlignment="1" applyProtection="1">
      <alignment horizontal="left" vertical="center" wrapText="1" shrinkToFit="1"/>
    </xf>
    <xf numFmtId="0" fontId="9" fillId="0" borderId="22" xfId="0" applyNumberFormat="1" applyFont="1" applyFill="1" applyBorder="1" applyAlignment="1" applyProtection="1">
      <alignment horizontal="left" vertical="center" wrapText="1" shrinkToFit="1"/>
    </xf>
    <xf numFmtId="0" fontId="9" fillId="0" borderId="24" xfId="0" applyNumberFormat="1" applyFont="1" applyFill="1" applyBorder="1" applyAlignment="1" applyProtection="1">
      <alignment horizontal="left" vertical="center" wrapText="1" shrinkToFit="1"/>
    </xf>
    <xf numFmtId="0" fontId="9" fillId="0" borderId="25" xfId="0" applyNumberFormat="1" applyFont="1" applyFill="1" applyBorder="1" applyAlignment="1" applyProtection="1">
      <alignment horizontal="left" vertical="center" wrapText="1" shrinkToFit="1"/>
    </xf>
    <xf numFmtId="0" fontId="9" fillId="0" borderId="26" xfId="0" applyNumberFormat="1" applyFont="1" applyFill="1" applyBorder="1" applyAlignment="1" applyProtection="1">
      <alignment horizontal="left" vertical="center" wrapText="1" shrinkToFit="1"/>
    </xf>
    <xf numFmtId="49" fontId="0" fillId="2" borderId="21" xfId="0" applyNumberFormat="1" applyFill="1" applyBorder="1" applyAlignment="1">
      <alignment horizontal="center" vertical="center" wrapText="1"/>
    </xf>
    <xf numFmtId="4" fontId="10" fillId="0" borderId="8" xfId="0" applyNumberFormat="1" applyFont="1" applyBorder="1" applyAlignment="1" applyProtection="1">
      <alignment horizontal="center" vertical="center" wrapText="1"/>
    </xf>
    <xf numFmtId="4" fontId="10" fillId="0" borderId="9" xfId="0" applyNumberFormat="1" applyFont="1" applyBorder="1" applyAlignment="1" applyProtection="1">
      <alignment horizontal="center" vertical="center" wrapText="1"/>
    </xf>
    <xf numFmtId="4" fontId="10" fillId="0" borderId="10" xfId="0" applyNumberFormat="1" applyFont="1" applyBorder="1" applyAlignment="1" applyProtection="1">
      <alignment horizontal="center" vertical="center" wrapText="1"/>
    </xf>
    <xf numFmtId="4" fontId="10" fillId="0" borderId="11" xfId="0" applyNumberFormat="1" applyFont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  <protection locked="0"/>
    </xf>
    <xf numFmtId="4" fontId="10" fillId="0" borderId="6" xfId="0" applyNumberFormat="1" applyFont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left" vertical="center" wrapText="1"/>
    </xf>
    <xf numFmtId="0" fontId="16" fillId="0" borderId="0" xfId="0" applyNumberFormat="1" applyFont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4"/>
    <cellStyle name="Обычный 4" xfId="5"/>
    <cellStyle name="Обычный 5 2" xfId="3"/>
    <cellStyle name="Обычный_Марине Этюд (Седова 24) отпр 26(1).04.10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32"/>
  <sheetViews>
    <sheetView tabSelected="1" view="pageBreakPreview" zoomScale="85" zoomScaleNormal="85" zoomScaleSheetLayoutView="85" workbookViewId="0">
      <pane ySplit="7" topLeftCell="A113" activePane="bottomLeft" state="frozen"/>
      <selection pane="bottomLeft" activeCell="B118" sqref="B118:M118"/>
    </sheetView>
  </sheetViews>
  <sheetFormatPr defaultColWidth="10.875" defaultRowHeight="15.75" outlineLevelRow="2" x14ac:dyDescent="0.25"/>
  <cols>
    <col min="1" max="1" width="8.25" style="1" bestFit="1" customWidth="1"/>
    <col min="2" max="2" width="8.375" style="5" customWidth="1"/>
    <col min="3" max="3" width="96.25" style="1" customWidth="1"/>
    <col min="4" max="4" width="6.75" style="4" bestFit="1" customWidth="1"/>
    <col min="5" max="5" width="8.875" style="4" bestFit="1" customWidth="1"/>
    <col min="6" max="6" width="10.75" style="1" bestFit="1" customWidth="1"/>
    <col min="7" max="7" width="11.125" style="1" bestFit="1" customWidth="1"/>
    <col min="8" max="8" width="11" style="1" bestFit="1" customWidth="1"/>
    <col min="9" max="9" width="7.125" style="1" bestFit="1" customWidth="1"/>
    <col min="10" max="10" width="11.25" style="1" bestFit="1" customWidth="1"/>
    <col min="11" max="12" width="10.875" style="1"/>
    <col min="13" max="13" width="7.75" style="1" bestFit="1" customWidth="1"/>
    <col min="14" max="16384" width="10.875" style="1"/>
  </cols>
  <sheetData>
    <row r="1" spans="1:13" s="18" customFormat="1" x14ac:dyDescent="0.25">
      <c r="B1" s="20"/>
      <c r="D1" s="20"/>
      <c r="E1" s="20"/>
    </row>
    <row r="2" spans="1:13" s="18" customFormat="1" x14ac:dyDescent="0.25">
      <c r="B2" s="20"/>
      <c r="D2" s="20"/>
      <c r="E2" s="20"/>
    </row>
    <row r="3" spans="1:13" ht="27.6" customHeight="1" x14ac:dyDescent="0.25">
      <c r="B3" s="81"/>
      <c r="C3" s="84" t="s">
        <v>5</v>
      </c>
      <c r="D3" s="84"/>
      <c r="E3" s="84"/>
    </row>
    <row r="4" spans="1:13" ht="21" customHeight="1" x14ac:dyDescent="0.25">
      <c r="B4" s="81"/>
      <c r="C4" s="82" t="s">
        <v>44</v>
      </c>
      <c r="D4" s="82"/>
      <c r="E4" s="82"/>
    </row>
    <row r="5" spans="1:13" x14ac:dyDescent="0.25">
      <c r="B5" s="81"/>
      <c r="C5" s="19"/>
      <c r="D5" s="19"/>
      <c r="E5" s="19"/>
    </row>
    <row r="6" spans="1:13" ht="36" customHeight="1" thickBot="1" x14ac:dyDescent="0.3">
      <c r="B6" s="81"/>
      <c r="C6" s="83" t="s">
        <v>6</v>
      </c>
      <c r="D6" s="83"/>
      <c r="E6" s="83"/>
      <c r="F6" s="18"/>
      <c r="G6" s="18"/>
      <c r="H6" s="18"/>
    </row>
    <row r="7" spans="1:13" ht="36" customHeight="1" x14ac:dyDescent="0.25">
      <c r="A7" s="49" t="s">
        <v>43</v>
      </c>
      <c r="B7" s="21" t="s">
        <v>2</v>
      </c>
      <c r="C7" s="21" t="s">
        <v>1</v>
      </c>
      <c r="D7" s="21" t="s">
        <v>0</v>
      </c>
      <c r="E7" s="22" t="s">
        <v>4</v>
      </c>
      <c r="F7" s="78" t="s">
        <v>24</v>
      </c>
      <c r="G7" s="79"/>
      <c r="H7" s="79"/>
      <c r="I7" s="80"/>
      <c r="J7" s="74" t="s">
        <v>25</v>
      </c>
      <c r="K7" s="75"/>
      <c r="L7" s="76"/>
      <c r="M7" s="77"/>
    </row>
    <row r="8" spans="1:13" ht="36" customHeight="1" x14ac:dyDescent="0.25">
      <c r="A8" s="50"/>
      <c r="B8" s="37"/>
      <c r="C8" s="37"/>
      <c r="D8" s="37"/>
      <c r="E8" s="38"/>
      <c r="F8" s="26" t="s">
        <v>26</v>
      </c>
      <c r="G8" s="27" t="s">
        <v>27</v>
      </c>
      <c r="H8" s="28" t="s">
        <v>28</v>
      </c>
      <c r="I8" s="29" t="s">
        <v>29</v>
      </c>
      <c r="J8" s="26" t="s">
        <v>26</v>
      </c>
      <c r="K8" s="30" t="s">
        <v>30</v>
      </c>
      <c r="L8" s="30" t="s">
        <v>28</v>
      </c>
      <c r="M8" s="31" t="s">
        <v>29</v>
      </c>
    </row>
    <row r="9" spans="1:13" s="2" customFormat="1" x14ac:dyDescent="0.25">
      <c r="A9" s="10" t="s">
        <v>7</v>
      </c>
      <c r="B9" s="10" t="s">
        <v>7</v>
      </c>
      <c r="C9" s="3" t="s">
        <v>75</v>
      </c>
      <c r="D9" s="11"/>
      <c r="E9" s="15"/>
      <c r="F9" s="32"/>
      <c r="G9" s="11"/>
      <c r="H9" s="33"/>
      <c r="I9" s="15"/>
      <c r="J9" s="32"/>
      <c r="K9" s="11"/>
      <c r="L9" s="11"/>
      <c r="M9" s="15"/>
    </row>
    <row r="10" spans="1:13" s="2" customFormat="1" outlineLevel="1" x14ac:dyDescent="0.25">
      <c r="A10" s="8" t="s">
        <v>8</v>
      </c>
      <c r="B10" s="8" t="s">
        <v>8</v>
      </c>
      <c r="C10" s="9" t="s">
        <v>78</v>
      </c>
      <c r="D10" s="7"/>
      <c r="E10" s="16"/>
      <c r="F10" s="34"/>
      <c r="G10" s="7"/>
      <c r="H10" s="35"/>
      <c r="I10" s="36"/>
      <c r="J10" s="51">
        <f>J11+J19</f>
        <v>0</v>
      </c>
      <c r="K10" s="51">
        <f t="shared" ref="K10:M10" si="0">K11+K19</f>
        <v>0</v>
      </c>
      <c r="L10" s="51">
        <f t="shared" si="0"/>
        <v>0</v>
      </c>
      <c r="M10" s="36">
        <f t="shared" si="0"/>
        <v>0</v>
      </c>
    </row>
    <row r="11" spans="1:13" outlineLevel="2" x14ac:dyDescent="0.25">
      <c r="A11" s="6" t="s">
        <v>8</v>
      </c>
      <c r="B11" s="6" t="s">
        <v>9</v>
      </c>
      <c r="C11" s="23" t="s">
        <v>152</v>
      </c>
      <c r="D11" s="24" t="s">
        <v>3</v>
      </c>
      <c r="E11" s="25">
        <f>SUM(E12:E18)</f>
        <v>4.75</v>
      </c>
      <c r="F11" s="39"/>
      <c r="G11" s="39"/>
      <c r="H11" s="40"/>
      <c r="I11" s="41">
        <f>SUM(F11:H11)</f>
        <v>0</v>
      </c>
      <c r="J11" s="42">
        <f t="shared" ref="J11:J26" si="1">E11*F11</f>
        <v>0</v>
      </c>
      <c r="K11" s="43">
        <f t="shared" ref="K11:K26" si="2">E11*G11</f>
        <v>0</v>
      </c>
      <c r="L11" s="43">
        <f t="shared" ref="L11:L26" si="3">E11*H11</f>
        <v>0</v>
      </c>
      <c r="M11" s="17">
        <f t="shared" ref="M11:M26" si="4">SUM(J11:L11)</f>
        <v>0</v>
      </c>
    </row>
    <row r="12" spans="1:13" outlineLevel="2" x14ac:dyDescent="0.25">
      <c r="A12" s="6" t="s">
        <v>8</v>
      </c>
      <c r="B12" s="6" t="s">
        <v>88</v>
      </c>
      <c r="C12" s="13" t="s">
        <v>102</v>
      </c>
      <c r="D12" s="12" t="s">
        <v>3</v>
      </c>
      <c r="E12" s="17">
        <v>0.61</v>
      </c>
      <c r="F12" s="39"/>
      <c r="G12" s="39"/>
      <c r="H12" s="40"/>
      <c r="I12" s="41">
        <f t="shared" ref="I12:I26" si="5">SUM(F12:H12)</f>
        <v>0</v>
      </c>
      <c r="J12" s="42">
        <f t="shared" si="1"/>
        <v>0</v>
      </c>
      <c r="K12" s="43">
        <f t="shared" si="2"/>
        <v>0</v>
      </c>
      <c r="L12" s="43">
        <f t="shared" si="3"/>
        <v>0</v>
      </c>
      <c r="M12" s="17">
        <f t="shared" si="4"/>
        <v>0</v>
      </c>
    </row>
    <row r="13" spans="1:13" outlineLevel="2" x14ac:dyDescent="0.25">
      <c r="A13" s="6" t="s">
        <v>8</v>
      </c>
      <c r="B13" s="6" t="s">
        <v>89</v>
      </c>
      <c r="C13" s="13" t="s">
        <v>108</v>
      </c>
      <c r="D13" s="12" t="s">
        <v>3</v>
      </c>
      <c r="E13" s="17">
        <v>0.61</v>
      </c>
      <c r="F13" s="39"/>
      <c r="G13" s="39"/>
      <c r="H13" s="40"/>
      <c r="I13" s="41">
        <f t="shared" ref="I13:I18" si="6">SUM(F13:H13)</f>
        <v>0</v>
      </c>
      <c r="J13" s="42">
        <f t="shared" ref="J13:J18" si="7">E13*F13</f>
        <v>0</v>
      </c>
      <c r="K13" s="43">
        <f t="shared" ref="K13:K18" si="8">E13*G13</f>
        <v>0</v>
      </c>
      <c r="L13" s="43">
        <f t="shared" ref="L13:L18" si="9">E13*H13</f>
        <v>0</v>
      </c>
      <c r="M13" s="17">
        <f t="shared" ref="M13:M18" si="10">SUM(J13:L13)</f>
        <v>0</v>
      </c>
    </row>
    <row r="14" spans="1:13" outlineLevel="2" x14ac:dyDescent="0.25">
      <c r="A14" s="6" t="s">
        <v>8</v>
      </c>
      <c r="B14" s="6" t="s">
        <v>90</v>
      </c>
      <c r="C14" s="13" t="s">
        <v>103</v>
      </c>
      <c r="D14" s="12" t="s">
        <v>3</v>
      </c>
      <c r="E14" s="17">
        <v>0.66</v>
      </c>
      <c r="F14" s="39"/>
      <c r="G14" s="39"/>
      <c r="H14" s="40"/>
      <c r="I14" s="41">
        <f t="shared" si="6"/>
        <v>0</v>
      </c>
      <c r="J14" s="42">
        <f t="shared" si="7"/>
        <v>0</v>
      </c>
      <c r="K14" s="43">
        <f t="shared" si="8"/>
        <v>0</v>
      </c>
      <c r="L14" s="43">
        <f t="shared" si="9"/>
        <v>0</v>
      </c>
      <c r="M14" s="17">
        <f t="shared" si="10"/>
        <v>0</v>
      </c>
    </row>
    <row r="15" spans="1:13" outlineLevel="2" x14ac:dyDescent="0.25">
      <c r="A15" s="6" t="s">
        <v>8</v>
      </c>
      <c r="B15" s="6" t="s">
        <v>91</v>
      </c>
      <c r="C15" s="13" t="s">
        <v>104</v>
      </c>
      <c r="D15" s="12" t="s">
        <v>3</v>
      </c>
      <c r="E15" s="17">
        <v>0.85</v>
      </c>
      <c r="F15" s="39"/>
      <c r="G15" s="39"/>
      <c r="H15" s="40"/>
      <c r="I15" s="41">
        <f t="shared" si="6"/>
        <v>0</v>
      </c>
      <c r="J15" s="42">
        <f t="shared" si="7"/>
        <v>0</v>
      </c>
      <c r="K15" s="43">
        <f t="shared" si="8"/>
        <v>0</v>
      </c>
      <c r="L15" s="43">
        <f t="shared" si="9"/>
        <v>0</v>
      </c>
      <c r="M15" s="17">
        <f t="shared" si="10"/>
        <v>0</v>
      </c>
    </row>
    <row r="16" spans="1:13" outlineLevel="2" x14ac:dyDescent="0.25">
      <c r="A16" s="6" t="s">
        <v>8</v>
      </c>
      <c r="B16" s="6" t="s">
        <v>92</v>
      </c>
      <c r="C16" s="13" t="s">
        <v>105</v>
      </c>
      <c r="D16" s="12" t="s">
        <v>3</v>
      </c>
      <c r="E16" s="17">
        <v>0.8</v>
      </c>
      <c r="F16" s="39"/>
      <c r="G16" s="39"/>
      <c r="H16" s="40"/>
      <c r="I16" s="41">
        <f t="shared" si="6"/>
        <v>0</v>
      </c>
      <c r="J16" s="42">
        <f t="shared" si="7"/>
        <v>0</v>
      </c>
      <c r="K16" s="43">
        <f t="shared" si="8"/>
        <v>0</v>
      </c>
      <c r="L16" s="43">
        <f t="shared" si="9"/>
        <v>0</v>
      </c>
      <c r="M16" s="17">
        <f t="shared" si="10"/>
        <v>0</v>
      </c>
    </row>
    <row r="17" spans="1:13" outlineLevel="2" x14ac:dyDescent="0.25">
      <c r="A17" s="6" t="s">
        <v>8</v>
      </c>
      <c r="B17" s="6" t="s">
        <v>93</v>
      </c>
      <c r="C17" s="13" t="s">
        <v>106</v>
      </c>
      <c r="D17" s="12" t="s">
        <v>3</v>
      </c>
      <c r="E17" s="17">
        <v>0.61</v>
      </c>
      <c r="F17" s="39"/>
      <c r="G17" s="39"/>
      <c r="H17" s="40"/>
      <c r="I17" s="41">
        <f t="shared" si="6"/>
        <v>0</v>
      </c>
      <c r="J17" s="42">
        <f t="shared" si="7"/>
        <v>0</v>
      </c>
      <c r="K17" s="43">
        <f t="shared" si="8"/>
        <v>0</v>
      </c>
      <c r="L17" s="43">
        <f t="shared" si="9"/>
        <v>0</v>
      </c>
      <c r="M17" s="17">
        <f t="shared" si="10"/>
        <v>0</v>
      </c>
    </row>
    <row r="18" spans="1:13" outlineLevel="2" x14ac:dyDescent="0.25">
      <c r="A18" s="6" t="s">
        <v>8</v>
      </c>
      <c r="B18" s="6" t="s">
        <v>94</v>
      </c>
      <c r="C18" s="13" t="s">
        <v>107</v>
      </c>
      <c r="D18" s="12" t="s">
        <v>3</v>
      </c>
      <c r="E18" s="17">
        <v>0.61</v>
      </c>
      <c r="F18" s="39"/>
      <c r="G18" s="39"/>
      <c r="H18" s="40"/>
      <c r="I18" s="41">
        <f t="shared" si="6"/>
        <v>0</v>
      </c>
      <c r="J18" s="42">
        <f t="shared" si="7"/>
        <v>0</v>
      </c>
      <c r="K18" s="43">
        <f t="shared" si="8"/>
        <v>0</v>
      </c>
      <c r="L18" s="43">
        <f t="shared" si="9"/>
        <v>0</v>
      </c>
      <c r="M18" s="17">
        <f t="shared" si="10"/>
        <v>0</v>
      </c>
    </row>
    <row r="19" spans="1:13" outlineLevel="2" x14ac:dyDescent="0.25">
      <c r="A19" s="6" t="s">
        <v>8</v>
      </c>
      <c r="B19" s="6" t="s">
        <v>10</v>
      </c>
      <c r="C19" s="23" t="s">
        <v>153</v>
      </c>
      <c r="D19" s="24" t="s">
        <v>19</v>
      </c>
      <c r="E19" s="25">
        <f>SUM(E20:E26)</f>
        <v>39.200000000000003</v>
      </c>
      <c r="F19" s="39"/>
      <c r="G19" s="39"/>
      <c r="H19" s="40"/>
      <c r="I19" s="41">
        <f t="shared" si="5"/>
        <v>0</v>
      </c>
      <c r="J19" s="42">
        <f t="shared" si="1"/>
        <v>0</v>
      </c>
      <c r="K19" s="43">
        <f t="shared" si="2"/>
        <v>0</v>
      </c>
      <c r="L19" s="43">
        <f t="shared" si="3"/>
        <v>0</v>
      </c>
      <c r="M19" s="17">
        <f t="shared" si="4"/>
        <v>0</v>
      </c>
    </row>
    <row r="20" spans="1:13" outlineLevel="2" x14ac:dyDescent="0.25">
      <c r="A20" s="6" t="s">
        <v>8</v>
      </c>
      <c r="B20" s="6" t="s">
        <v>95</v>
      </c>
      <c r="C20" s="13" t="s">
        <v>109</v>
      </c>
      <c r="D20" s="12" t="s">
        <v>19</v>
      </c>
      <c r="E20" s="17">
        <v>5.0999999999999996</v>
      </c>
      <c r="F20" s="39"/>
      <c r="G20" s="39"/>
      <c r="H20" s="40"/>
      <c r="I20" s="41">
        <f t="shared" si="5"/>
        <v>0</v>
      </c>
      <c r="J20" s="42">
        <f t="shared" si="1"/>
        <v>0</v>
      </c>
      <c r="K20" s="43">
        <f t="shared" si="2"/>
        <v>0</v>
      </c>
      <c r="L20" s="43">
        <f t="shared" si="3"/>
        <v>0</v>
      </c>
      <c r="M20" s="17">
        <f t="shared" si="4"/>
        <v>0</v>
      </c>
    </row>
    <row r="21" spans="1:13" outlineLevel="2" x14ac:dyDescent="0.25">
      <c r="A21" s="6" t="s">
        <v>8</v>
      </c>
      <c r="B21" s="6" t="s">
        <v>96</v>
      </c>
      <c r="C21" s="13" t="s">
        <v>110</v>
      </c>
      <c r="D21" s="12" t="s">
        <v>19</v>
      </c>
      <c r="E21" s="17">
        <v>5.0999999999999996</v>
      </c>
      <c r="F21" s="39"/>
      <c r="G21" s="39"/>
      <c r="H21" s="40"/>
      <c r="I21" s="41">
        <f t="shared" ref="I21:I24" si="11">SUM(F21:H21)</f>
        <v>0</v>
      </c>
      <c r="J21" s="42">
        <f t="shared" ref="J21:J24" si="12">E21*F21</f>
        <v>0</v>
      </c>
      <c r="K21" s="43">
        <f t="shared" ref="K21:K24" si="13">E21*G21</f>
        <v>0</v>
      </c>
      <c r="L21" s="43">
        <f t="shared" ref="L21:L24" si="14">E21*H21</f>
        <v>0</v>
      </c>
      <c r="M21" s="17">
        <f t="shared" ref="M21:M24" si="15">SUM(J21:L21)</f>
        <v>0</v>
      </c>
    </row>
    <row r="22" spans="1:13" outlineLevel="2" x14ac:dyDescent="0.25">
      <c r="A22" s="6" t="s">
        <v>8</v>
      </c>
      <c r="B22" s="6" t="s">
        <v>97</v>
      </c>
      <c r="C22" s="13" t="s">
        <v>111</v>
      </c>
      <c r="D22" s="12" t="s">
        <v>19</v>
      </c>
      <c r="E22" s="17">
        <v>5.4</v>
      </c>
      <c r="F22" s="39"/>
      <c r="G22" s="39"/>
      <c r="H22" s="40"/>
      <c r="I22" s="41">
        <f t="shared" si="11"/>
        <v>0</v>
      </c>
      <c r="J22" s="42">
        <f t="shared" si="12"/>
        <v>0</v>
      </c>
      <c r="K22" s="43">
        <f t="shared" si="13"/>
        <v>0</v>
      </c>
      <c r="L22" s="43">
        <f t="shared" si="14"/>
        <v>0</v>
      </c>
      <c r="M22" s="17">
        <f t="shared" si="15"/>
        <v>0</v>
      </c>
    </row>
    <row r="23" spans="1:13" outlineLevel="2" x14ac:dyDescent="0.25">
      <c r="A23" s="6" t="s">
        <v>8</v>
      </c>
      <c r="B23" s="6" t="s">
        <v>98</v>
      </c>
      <c r="C23" s="13" t="s">
        <v>112</v>
      </c>
      <c r="D23" s="12" t="s">
        <v>19</v>
      </c>
      <c r="E23" s="17">
        <v>7</v>
      </c>
      <c r="F23" s="39"/>
      <c r="G23" s="39"/>
      <c r="H23" s="40"/>
      <c r="I23" s="41">
        <f t="shared" si="11"/>
        <v>0</v>
      </c>
      <c r="J23" s="42">
        <f t="shared" si="12"/>
        <v>0</v>
      </c>
      <c r="K23" s="43">
        <f t="shared" si="13"/>
        <v>0</v>
      </c>
      <c r="L23" s="43">
        <f t="shared" si="14"/>
        <v>0</v>
      </c>
      <c r="M23" s="17">
        <f t="shared" si="15"/>
        <v>0</v>
      </c>
    </row>
    <row r="24" spans="1:13" outlineLevel="2" x14ac:dyDescent="0.25">
      <c r="A24" s="6" t="s">
        <v>8</v>
      </c>
      <c r="B24" s="6" t="s">
        <v>99</v>
      </c>
      <c r="C24" s="13" t="s">
        <v>113</v>
      </c>
      <c r="D24" s="12" t="s">
        <v>19</v>
      </c>
      <c r="E24" s="17">
        <v>6.57</v>
      </c>
      <c r="F24" s="39"/>
      <c r="G24" s="39"/>
      <c r="H24" s="40"/>
      <c r="I24" s="41">
        <f t="shared" si="11"/>
        <v>0</v>
      </c>
      <c r="J24" s="42">
        <f t="shared" si="12"/>
        <v>0</v>
      </c>
      <c r="K24" s="43">
        <f t="shared" si="13"/>
        <v>0</v>
      </c>
      <c r="L24" s="43">
        <f t="shared" si="14"/>
        <v>0</v>
      </c>
      <c r="M24" s="17">
        <f t="shared" si="15"/>
        <v>0</v>
      </c>
    </row>
    <row r="25" spans="1:13" outlineLevel="2" x14ac:dyDescent="0.25">
      <c r="A25" s="6" t="s">
        <v>8</v>
      </c>
      <c r="B25" s="6" t="s">
        <v>100</v>
      </c>
      <c r="C25" s="13" t="s">
        <v>114</v>
      </c>
      <c r="D25" s="12" t="s">
        <v>19</v>
      </c>
      <c r="E25" s="17">
        <v>4.93</v>
      </c>
      <c r="F25" s="39"/>
      <c r="G25" s="39"/>
      <c r="H25" s="40"/>
      <c r="I25" s="41">
        <f t="shared" si="5"/>
        <v>0</v>
      </c>
      <c r="J25" s="42">
        <f t="shared" si="1"/>
        <v>0</v>
      </c>
      <c r="K25" s="43">
        <f t="shared" si="2"/>
        <v>0</v>
      </c>
      <c r="L25" s="43">
        <f t="shared" si="3"/>
        <v>0</v>
      </c>
      <c r="M25" s="17">
        <f t="shared" si="4"/>
        <v>0</v>
      </c>
    </row>
    <row r="26" spans="1:13" outlineLevel="2" x14ac:dyDescent="0.25">
      <c r="A26" s="6" t="s">
        <v>8</v>
      </c>
      <c r="B26" s="6" t="s">
        <v>101</v>
      </c>
      <c r="C26" s="13" t="s">
        <v>115</v>
      </c>
      <c r="D26" s="12" t="s">
        <v>19</v>
      </c>
      <c r="E26" s="17">
        <v>5.0999999999999996</v>
      </c>
      <c r="F26" s="39"/>
      <c r="G26" s="39"/>
      <c r="H26" s="40"/>
      <c r="I26" s="41">
        <f t="shared" si="5"/>
        <v>0</v>
      </c>
      <c r="J26" s="42">
        <f t="shared" si="1"/>
        <v>0</v>
      </c>
      <c r="K26" s="43">
        <f t="shared" si="2"/>
        <v>0</v>
      </c>
      <c r="L26" s="43">
        <f t="shared" si="3"/>
        <v>0</v>
      </c>
      <c r="M26" s="17">
        <f t="shared" si="4"/>
        <v>0</v>
      </c>
    </row>
    <row r="27" spans="1:13" s="2" customFormat="1" outlineLevel="1" x14ac:dyDescent="0.25">
      <c r="A27" s="8" t="s">
        <v>11</v>
      </c>
      <c r="B27" s="8" t="s">
        <v>11</v>
      </c>
      <c r="C27" s="9" t="s">
        <v>76</v>
      </c>
      <c r="D27" s="7"/>
      <c r="E27" s="16"/>
      <c r="F27" s="34"/>
      <c r="G27" s="7"/>
      <c r="H27" s="35"/>
      <c r="I27" s="36"/>
      <c r="J27" s="56">
        <f>SUM(J28,)</f>
        <v>0</v>
      </c>
      <c r="K27" s="52">
        <f t="shared" ref="K27" si="16">SUM(K28,)</f>
        <v>0</v>
      </c>
      <c r="L27" s="52">
        <f t="shared" ref="L27" si="17">SUM(L28,)</f>
        <v>0</v>
      </c>
      <c r="M27" s="36">
        <f t="shared" ref="M27" si="18">SUM(M28,)</f>
        <v>0</v>
      </c>
    </row>
    <row r="28" spans="1:13" outlineLevel="2" x14ac:dyDescent="0.25">
      <c r="A28" s="6" t="s">
        <v>11</v>
      </c>
      <c r="B28" s="6" t="s">
        <v>12</v>
      </c>
      <c r="C28" s="23" t="s">
        <v>132</v>
      </c>
      <c r="D28" s="24" t="s">
        <v>3</v>
      </c>
      <c r="E28" s="25">
        <f>SUM(E29:E45)</f>
        <v>66.81</v>
      </c>
      <c r="F28" s="39"/>
      <c r="G28" s="39"/>
      <c r="H28" s="40"/>
      <c r="I28" s="41">
        <f>SUM(F28:H28)</f>
        <v>0</v>
      </c>
      <c r="J28" s="42">
        <f t="shared" ref="J28:J45" si="19">E28*F28</f>
        <v>0</v>
      </c>
      <c r="K28" s="43">
        <f t="shared" ref="K28:K45" si="20">E28*G28</f>
        <v>0</v>
      </c>
      <c r="L28" s="43">
        <f t="shared" ref="L28:L45" si="21">E28*H28</f>
        <v>0</v>
      </c>
      <c r="M28" s="17">
        <f t="shared" ref="M28:M45" si="22">SUM(J28:L28)</f>
        <v>0</v>
      </c>
    </row>
    <row r="29" spans="1:13" outlineLevel="2" x14ac:dyDescent="0.25">
      <c r="A29" s="6" t="s">
        <v>11</v>
      </c>
      <c r="B29" s="6" t="s">
        <v>154</v>
      </c>
      <c r="C29" s="13" t="s">
        <v>116</v>
      </c>
      <c r="D29" s="12" t="s">
        <v>3</v>
      </c>
      <c r="E29" s="17">
        <v>20.21</v>
      </c>
      <c r="F29" s="39"/>
      <c r="G29" s="39"/>
      <c r="H29" s="40"/>
      <c r="I29" s="41">
        <f t="shared" ref="I29:I45" si="23">SUM(F29:H29)</f>
        <v>0</v>
      </c>
      <c r="J29" s="42">
        <f t="shared" si="19"/>
        <v>0</v>
      </c>
      <c r="K29" s="43">
        <f t="shared" si="20"/>
        <v>0</v>
      </c>
      <c r="L29" s="43">
        <f t="shared" si="21"/>
        <v>0</v>
      </c>
      <c r="M29" s="17">
        <f t="shared" si="22"/>
        <v>0</v>
      </c>
    </row>
    <row r="30" spans="1:13" outlineLevel="2" x14ac:dyDescent="0.25">
      <c r="A30" s="6" t="s">
        <v>11</v>
      </c>
      <c r="B30" s="6" t="s">
        <v>155</v>
      </c>
      <c r="C30" s="13" t="s">
        <v>117</v>
      </c>
      <c r="D30" s="12" t="s">
        <v>3</v>
      </c>
      <c r="E30" s="17">
        <v>3.67</v>
      </c>
      <c r="F30" s="39"/>
      <c r="G30" s="39"/>
      <c r="H30" s="40"/>
      <c r="I30" s="41">
        <f t="shared" si="23"/>
        <v>0</v>
      </c>
      <c r="J30" s="42">
        <f t="shared" si="19"/>
        <v>0</v>
      </c>
      <c r="K30" s="43">
        <f t="shared" si="20"/>
        <v>0</v>
      </c>
      <c r="L30" s="43">
        <f t="shared" si="21"/>
        <v>0</v>
      </c>
      <c r="M30" s="17">
        <f t="shared" si="22"/>
        <v>0</v>
      </c>
    </row>
    <row r="31" spans="1:13" outlineLevel="2" x14ac:dyDescent="0.25">
      <c r="A31" s="6" t="s">
        <v>11</v>
      </c>
      <c r="B31" s="6" t="s">
        <v>156</v>
      </c>
      <c r="C31" s="13" t="s">
        <v>118</v>
      </c>
      <c r="D31" s="12" t="s">
        <v>3</v>
      </c>
      <c r="E31" s="17">
        <v>4.38</v>
      </c>
      <c r="F31" s="39"/>
      <c r="G31" s="39"/>
      <c r="H31" s="40"/>
      <c r="I31" s="41">
        <f t="shared" si="23"/>
        <v>0</v>
      </c>
      <c r="J31" s="42">
        <f t="shared" si="19"/>
        <v>0</v>
      </c>
      <c r="K31" s="43">
        <f t="shared" si="20"/>
        <v>0</v>
      </c>
      <c r="L31" s="43">
        <f t="shared" si="21"/>
        <v>0</v>
      </c>
      <c r="M31" s="17">
        <f t="shared" si="22"/>
        <v>0</v>
      </c>
    </row>
    <row r="32" spans="1:13" outlineLevel="2" x14ac:dyDescent="0.25">
      <c r="A32" s="6" t="s">
        <v>11</v>
      </c>
      <c r="B32" s="6" t="s">
        <v>157</v>
      </c>
      <c r="C32" s="13" t="s">
        <v>119</v>
      </c>
      <c r="D32" s="12" t="s">
        <v>3</v>
      </c>
      <c r="E32" s="17">
        <v>12.42</v>
      </c>
      <c r="F32" s="39"/>
      <c r="G32" s="39"/>
      <c r="H32" s="40"/>
      <c r="I32" s="41">
        <f t="shared" si="23"/>
        <v>0</v>
      </c>
      <c r="J32" s="42">
        <f t="shared" si="19"/>
        <v>0</v>
      </c>
      <c r="K32" s="43">
        <f t="shared" si="20"/>
        <v>0</v>
      </c>
      <c r="L32" s="43">
        <f t="shared" si="21"/>
        <v>0</v>
      </c>
      <c r="M32" s="17">
        <f t="shared" si="22"/>
        <v>0</v>
      </c>
    </row>
    <row r="33" spans="1:13" outlineLevel="2" x14ac:dyDescent="0.25">
      <c r="A33" s="6" t="s">
        <v>11</v>
      </c>
      <c r="B33" s="6" t="s">
        <v>158</v>
      </c>
      <c r="C33" s="13" t="s">
        <v>120</v>
      </c>
      <c r="D33" s="12" t="s">
        <v>3</v>
      </c>
      <c r="E33" s="17">
        <v>1.98</v>
      </c>
      <c r="F33" s="39"/>
      <c r="G33" s="39"/>
      <c r="H33" s="40"/>
      <c r="I33" s="41">
        <f t="shared" si="23"/>
        <v>0</v>
      </c>
      <c r="J33" s="42">
        <f t="shared" si="19"/>
        <v>0</v>
      </c>
      <c r="K33" s="43">
        <f t="shared" si="20"/>
        <v>0</v>
      </c>
      <c r="L33" s="43">
        <f t="shared" si="21"/>
        <v>0</v>
      </c>
      <c r="M33" s="17">
        <f t="shared" si="22"/>
        <v>0</v>
      </c>
    </row>
    <row r="34" spans="1:13" outlineLevel="2" x14ac:dyDescent="0.25">
      <c r="A34" s="6" t="s">
        <v>11</v>
      </c>
      <c r="B34" s="6" t="s">
        <v>159</v>
      </c>
      <c r="C34" s="13" t="s">
        <v>121</v>
      </c>
      <c r="D34" s="12" t="s">
        <v>3</v>
      </c>
      <c r="E34" s="17">
        <v>2.86</v>
      </c>
      <c r="F34" s="39"/>
      <c r="G34" s="39"/>
      <c r="H34" s="40"/>
      <c r="I34" s="41">
        <f t="shared" si="23"/>
        <v>0</v>
      </c>
      <c r="J34" s="42">
        <f t="shared" si="19"/>
        <v>0</v>
      </c>
      <c r="K34" s="43">
        <f t="shared" si="20"/>
        <v>0</v>
      </c>
      <c r="L34" s="43">
        <f t="shared" si="21"/>
        <v>0</v>
      </c>
      <c r="M34" s="17">
        <f t="shared" si="22"/>
        <v>0</v>
      </c>
    </row>
    <row r="35" spans="1:13" outlineLevel="2" x14ac:dyDescent="0.25">
      <c r="A35" s="6" t="s">
        <v>11</v>
      </c>
      <c r="B35" s="6" t="s">
        <v>160</v>
      </c>
      <c r="C35" s="13" t="s">
        <v>122</v>
      </c>
      <c r="D35" s="12" t="s">
        <v>3</v>
      </c>
      <c r="E35" s="17">
        <v>4.0999999999999996</v>
      </c>
      <c r="F35" s="39"/>
      <c r="G35" s="39"/>
      <c r="H35" s="40"/>
      <c r="I35" s="41">
        <f t="shared" si="23"/>
        <v>0</v>
      </c>
      <c r="J35" s="42">
        <f t="shared" si="19"/>
        <v>0</v>
      </c>
      <c r="K35" s="43">
        <f t="shared" si="20"/>
        <v>0</v>
      </c>
      <c r="L35" s="43">
        <f t="shared" si="21"/>
        <v>0</v>
      </c>
      <c r="M35" s="17">
        <f t="shared" si="22"/>
        <v>0</v>
      </c>
    </row>
    <row r="36" spans="1:13" outlineLevel="2" x14ac:dyDescent="0.25">
      <c r="A36" s="6" t="s">
        <v>11</v>
      </c>
      <c r="B36" s="6" t="s">
        <v>161</v>
      </c>
      <c r="C36" s="13" t="s">
        <v>123</v>
      </c>
      <c r="D36" s="12" t="s">
        <v>3</v>
      </c>
      <c r="E36" s="17">
        <v>1.75</v>
      </c>
      <c r="F36" s="39"/>
      <c r="G36" s="39"/>
      <c r="H36" s="40"/>
      <c r="I36" s="41">
        <f t="shared" si="23"/>
        <v>0</v>
      </c>
      <c r="J36" s="42">
        <f t="shared" si="19"/>
        <v>0</v>
      </c>
      <c r="K36" s="43">
        <f t="shared" si="20"/>
        <v>0</v>
      </c>
      <c r="L36" s="43">
        <f t="shared" si="21"/>
        <v>0</v>
      </c>
      <c r="M36" s="17">
        <f t="shared" si="22"/>
        <v>0</v>
      </c>
    </row>
    <row r="37" spans="1:13" outlineLevel="2" x14ac:dyDescent="0.25">
      <c r="A37" s="6" t="s">
        <v>11</v>
      </c>
      <c r="B37" s="6" t="s">
        <v>162</v>
      </c>
      <c r="C37" s="13" t="s">
        <v>124</v>
      </c>
      <c r="D37" s="12" t="s">
        <v>3</v>
      </c>
      <c r="E37" s="17">
        <v>3.63</v>
      </c>
      <c r="F37" s="39"/>
      <c r="G37" s="39"/>
      <c r="H37" s="40"/>
      <c r="I37" s="41">
        <f t="shared" si="23"/>
        <v>0</v>
      </c>
      <c r="J37" s="42">
        <f t="shared" si="19"/>
        <v>0</v>
      </c>
      <c r="K37" s="43">
        <f t="shared" si="20"/>
        <v>0</v>
      </c>
      <c r="L37" s="43">
        <f t="shared" si="21"/>
        <v>0</v>
      </c>
      <c r="M37" s="17">
        <f t="shared" si="22"/>
        <v>0</v>
      </c>
    </row>
    <row r="38" spans="1:13" outlineLevel="2" x14ac:dyDescent="0.25">
      <c r="A38" s="6" t="s">
        <v>11</v>
      </c>
      <c r="B38" s="6" t="s">
        <v>163</v>
      </c>
      <c r="C38" s="13" t="s">
        <v>125</v>
      </c>
      <c r="D38" s="12" t="s">
        <v>3</v>
      </c>
      <c r="E38" s="17">
        <v>0.72</v>
      </c>
      <c r="F38" s="39"/>
      <c r="G38" s="39"/>
      <c r="H38" s="40"/>
      <c r="I38" s="41">
        <f t="shared" si="23"/>
        <v>0</v>
      </c>
      <c r="J38" s="42">
        <f t="shared" si="19"/>
        <v>0</v>
      </c>
      <c r="K38" s="43">
        <f t="shared" si="20"/>
        <v>0</v>
      </c>
      <c r="L38" s="43">
        <f t="shared" si="21"/>
        <v>0</v>
      </c>
      <c r="M38" s="17">
        <f t="shared" si="22"/>
        <v>0</v>
      </c>
    </row>
    <row r="39" spans="1:13" outlineLevel="2" x14ac:dyDescent="0.25">
      <c r="A39" s="6" t="s">
        <v>11</v>
      </c>
      <c r="B39" s="6" t="s">
        <v>164</v>
      </c>
      <c r="C39" s="13" t="s">
        <v>126</v>
      </c>
      <c r="D39" s="12" t="s">
        <v>3</v>
      </c>
      <c r="E39" s="17">
        <v>0.27</v>
      </c>
      <c r="F39" s="39"/>
      <c r="G39" s="39"/>
      <c r="H39" s="40"/>
      <c r="I39" s="41">
        <f t="shared" si="23"/>
        <v>0</v>
      </c>
      <c r="J39" s="42">
        <f t="shared" si="19"/>
        <v>0</v>
      </c>
      <c r="K39" s="43">
        <f t="shared" si="20"/>
        <v>0</v>
      </c>
      <c r="L39" s="43">
        <f t="shared" si="21"/>
        <v>0</v>
      </c>
      <c r="M39" s="17">
        <f t="shared" si="22"/>
        <v>0</v>
      </c>
    </row>
    <row r="40" spans="1:13" outlineLevel="2" x14ac:dyDescent="0.25">
      <c r="A40" s="6" t="s">
        <v>11</v>
      </c>
      <c r="B40" s="6" t="s">
        <v>165</v>
      </c>
      <c r="C40" s="13" t="s">
        <v>127</v>
      </c>
      <c r="D40" s="12" t="s">
        <v>3</v>
      </c>
      <c r="E40" s="17">
        <v>0.21</v>
      </c>
      <c r="F40" s="39"/>
      <c r="G40" s="39"/>
      <c r="H40" s="40"/>
      <c r="I40" s="41">
        <f t="shared" si="23"/>
        <v>0</v>
      </c>
      <c r="J40" s="42">
        <f t="shared" si="19"/>
        <v>0</v>
      </c>
      <c r="K40" s="43">
        <f t="shared" si="20"/>
        <v>0</v>
      </c>
      <c r="L40" s="43">
        <f t="shared" si="21"/>
        <v>0</v>
      </c>
      <c r="M40" s="17">
        <f t="shared" si="22"/>
        <v>0</v>
      </c>
    </row>
    <row r="41" spans="1:13" outlineLevel="2" x14ac:dyDescent="0.25">
      <c r="A41" s="6" t="s">
        <v>11</v>
      </c>
      <c r="B41" s="6" t="s">
        <v>166</v>
      </c>
      <c r="C41" s="13" t="s">
        <v>128</v>
      </c>
      <c r="D41" s="12" t="s">
        <v>3</v>
      </c>
      <c r="E41" s="17">
        <v>0.78</v>
      </c>
      <c r="F41" s="39"/>
      <c r="G41" s="39"/>
      <c r="H41" s="40"/>
      <c r="I41" s="41">
        <f t="shared" si="23"/>
        <v>0</v>
      </c>
      <c r="J41" s="42">
        <f t="shared" si="19"/>
        <v>0</v>
      </c>
      <c r="K41" s="43">
        <f t="shared" si="20"/>
        <v>0</v>
      </c>
      <c r="L41" s="43">
        <f t="shared" si="21"/>
        <v>0</v>
      </c>
      <c r="M41" s="17">
        <f t="shared" si="22"/>
        <v>0</v>
      </c>
    </row>
    <row r="42" spans="1:13" outlineLevel="2" x14ac:dyDescent="0.25">
      <c r="A42" s="6" t="s">
        <v>11</v>
      </c>
      <c r="B42" s="6" t="s">
        <v>167</v>
      </c>
      <c r="C42" s="13" t="s">
        <v>129</v>
      </c>
      <c r="D42" s="12" t="s">
        <v>3</v>
      </c>
      <c r="E42" s="17">
        <v>0.4</v>
      </c>
      <c r="F42" s="39"/>
      <c r="G42" s="39"/>
      <c r="H42" s="40"/>
      <c r="I42" s="41">
        <f t="shared" si="23"/>
        <v>0</v>
      </c>
      <c r="J42" s="42">
        <f t="shared" si="19"/>
        <v>0</v>
      </c>
      <c r="K42" s="43">
        <f t="shared" si="20"/>
        <v>0</v>
      </c>
      <c r="L42" s="43">
        <f t="shared" si="21"/>
        <v>0</v>
      </c>
      <c r="M42" s="17">
        <f t="shared" si="22"/>
        <v>0</v>
      </c>
    </row>
    <row r="43" spans="1:13" outlineLevel="2" x14ac:dyDescent="0.25">
      <c r="A43" s="6" t="s">
        <v>11</v>
      </c>
      <c r="B43" s="6" t="s">
        <v>168</v>
      </c>
      <c r="C43" s="13" t="s">
        <v>130</v>
      </c>
      <c r="D43" s="12" t="s">
        <v>3</v>
      </c>
      <c r="E43" s="17">
        <v>0.89</v>
      </c>
      <c r="F43" s="39"/>
      <c r="G43" s="39"/>
      <c r="H43" s="40"/>
      <c r="I43" s="41">
        <f t="shared" si="23"/>
        <v>0</v>
      </c>
      <c r="J43" s="42">
        <f t="shared" si="19"/>
        <v>0</v>
      </c>
      <c r="K43" s="43">
        <f t="shared" si="20"/>
        <v>0</v>
      </c>
      <c r="L43" s="43">
        <f t="shared" si="21"/>
        <v>0</v>
      </c>
      <c r="M43" s="17">
        <f t="shared" si="22"/>
        <v>0</v>
      </c>
    </row>
    <row r="44" spans="1:13" outlineLevel="2" x14ac:dyDescent="0.25">
      <c r="A44" s="6" t="s">
        <v>11</v>
      </c>
      <c r="B44" s="6" t="s">
        <v>169</v>
      </c>
      <c r="C44" s="13" t="s">
        <v>131</v>
      </c>
      <c r="D44" s="12" t="s">
        <v>3</v>
      </c>
      <c r="E44" s="17">
        <v>1.1000000000000001</v>
      </c>
      <c r="F44" s="39"/>
      <c r="G44" s="39"/>
      <c r="H44" s="40"/>
      <c r="I44" s="41">
        <f t="shared" si="23"/>
        <v>0</v>
      </c>
      <c r="J44" s="42">
        <f t="shared" si="19"/>
        <v>0</v>
      </c>
      <c r="K44" s="43">
        <f t="shared" si="20"/>
        <v>0</v>
      </c>
      <c r="L44" s="43">
        <f t="shared" si="21"/>
        <v>0</v>
      </c>
      <c r="M44" s="17">
        <f t="shared" si="22"/>
        <v>0</v>
      </c>
    </row>
    <row r="45" spans="1:13" outlineLevel="2" x14ac:dyDescent="0.25">
      <c r="A45" s="6" t="s">
        <v>11</v>
      </c>
      <c r="B45" s="6" t="s">
        <v>170</v>
      </c>
      <c r="C45" s="59" t="s">
        <v>133</v>
      </c>
      <c r="D45" s="12" t="s">
        <v>3</v>
      </c>
      <c r="E45" s="17">
        <v>7.44</v>
      </c>
      <c r="F45" s="39"/>
      <c r="G45" s="39"/>
      <c r="H45" s="40"/>
      <c r="I45" s="41">
        <f t="shared" si="23"/>
        <v>0</v>
      </c>
      <c r="J45" s="42">
        <f t="shared" si="19"/>
        <v>0</v>
      </c>
      <c r="K45" s="43">
        <f t="shared" si="20"/>
        <v>0</v>
      </c>
      <c r="L45" s="43">
        <f t="shared" si="21"/>
        <v>0</v>
      </c>
      <c r="M45" s="17">
        <f t="shared" si="22"/>
        <v>0</v>
      </c>
    </row>
    <row r="46" spans="1:13" outlineLevel="2" x14ac:dyDescent="0.25">
      <c r="A46" s="6" t="s">
        <v>11</v>
      </c>
      <c r="B46" s="6" t="s">
        <v>13</v>
      </c>
      <c r="C46" s="23" t="s">
        <v>134</v>
      </c>
      <c r="D46" s="24" t="s">
        <v>19</v>
      </c>
      <c r="E46" s="25">
        <f>SUM(E47:E62)</f>
        <v>102.73</v>
      </c>
      <c r="F46" s="39"/>
      <c r="G46" s="39"/>
      <c r="H46" s="40"/>
      <c r="I46" s="41">
        <f>SUM(F46:H46)</f>
        <v>0</v>
      </c>
      <c r="J46" s="42">
        <f t="shared" ref="J46:J62" si="24">E46*F46</f>
        <v>0</v>
      </c>
      <c r="K46" s="43">
        <f t="shared" ref="K46:K62" si="25">E46*G46</f>
        <v>0</v>
      </c>
      <c r="L46" s="43">
        <f t="shared" ref="L46:L62" si="26">E46*H46</f>
        <v>0</v>
      </c>
      <c r="M46" s="17">
        <f t="shared" ref="M46:M62" si="27">SUM(J46:L46)</f>
        <v>0</v>
      </c>
    </row>
    <row r="47" spans="1:13" outlineLevel="2" x14ac:dyDescent="0.25">
      <c r="A47" s="6" t="s">
        <v>11</v>
      </c>
      <c r="B47" s="6" t="s">
        <v>171</v>
      </c>
      <c r="C47" s="13" t="s">
        <v>135</v>
      </c>
      <c r="D47" s="12" t="s">
        <v>19</v>
      </c>
      <c r="E47" s="17">
        <v>27.72</v>
      </c>
      <c r="F47" s="39"/>
      <c r="G47" s="39"/>
      <c r="H47" s="40"/>
      <c r="I47" s="41">
        <f t="shared" ref="I47:I62" si="28">SUM(F47:H47)</f>
        <v>0</v>
      </c>
      <c r="J47" s="42">
        <f t="shared" si="24"/>
        <v>0</v>
      </c>
      <c r="K47" s="43">
        <f t="shared" si="25"/>
        <v>0</v>
      </c>
      <c r="L47" s="43">
        <f t="shared" si="26"/>
        <v>0</v>
      </c>
      <c r="M47" s="17">
        <f t="shared" si="27"/>
        <v>0</v>
      </c>
    </row>
    <row r="48" spans="1:13" outlineLevel="2" x14ac:dyDescent="0.25">
      <c r="A48" s="6" t="s">
        <v>11</v>
      </c>
      <c r="B48" s="6" t="s">
        <v>172</v>
      </c>
      <c r="C48" s="13" t="s">
        <v>136</v>
      </c>
      <c r="D48" s="12" t="s">
        <v>19</v>
      </c>
      <c r="E48" s="17">
        <v>5.25</v>
      </c>
      <c r="F48" s="39"/>
      <c r="G48" s="39"/>
      <c r="H48" s="40"/>
      <c r="I48" s="41">
        <f t="shared" si="28"/>
        <v>0</v>
      </c>
      <c r="J48" s="42">
        <f t="shared" si="24"/>
        <v>0</v>
      </c>
      <c r="K48" s="43">
        <f t="shared" si="25"/>
        <v>0</v>
      </c>
      <c r="L48" s="43">
        <f t="shared" si="26"/>
        <v>0</v>
      </c>
      <c r="M48" s="17">
        <f t="shared" si="27"/>
        <v>0</v>
      </c>
    </row>
    <row r="49" spans="1:13" outlineLevel="2" x14ac:dyDescent="0.25">
      <c r="A49" s="6" t="s">
        <v>11</v>
      </c>
      <c r="B49" s="6" t="s">
        <v>173</v>
      </c>
      <c r="C49" s="13" t="s">
        <v>137</v>
      </c>
      <c r="D49" s="12" t="s">
        <v>19</v>
      </c>
      <c r="E49" s="17">
        <v>12.6</v>
      </c>
      <c r="F49" s="39"/>
      <c r="G49" s="39"/>
      <c r="H49" s="40"/>
      <c r="I49" s="41">
        <f t="shared" si="28"/>
        <v>0</v>
      </c>
      <c r="J49" s="42">
        <f t="shared" si="24"/>
        <v>0</v>
      </c>
      <c r="K49" s="43">
        <f t="shared" si="25"/>
        <v>0</v>
      </c>
      <c r="L49" s="43">
        <f t="shared" si="26"/>
        <v>0</v>
      </c>
      <c r="M49" s="17">
        <f t="shared" si="27"/>
        <v>0</v>
      </c>
    </row>
    <row r="50" spans="1:13" outlineLevel="2" x14ac:dyDescent="0.25">
      <c r="A50" s="6" t="s">
        <v>11</v>
      </c>
      <c r="B50" s="6" t="s">
        <v>174</v>
      </c>
      <c r="C50" s="13" t="s">
        <v>138</v>
      </c>
      <c r="D50" s="12" t="s">
        <v>19</v>
      </c>
      <c r="E50" s="17">
        <v>17.64</v>
      </c>
      <c r="F50" s="39"/>
      <c r="G50" s="39"/>
      <c r="H50" s="40"/>
      <c r="I50" s="41">
        <f t="shared" si="28"/>
        <v>0</v>
      </c>
      <c r="J50" s="42">
        <f t="shared" si="24"/>
        <v>0</v>
      </c>
      <c r="K50" s="43">
        <f t="shared" si="25"/>
        <v>0</v>
      </c>
      <c r="L50" s="43">
        <f t="shared" si="26"/>
        <v>0</v>
      </c>
      <c r="M50" s="17">
        <f t="shared" si="27"/>
        <v>0</v>
      </c>
    </row>
    <row r="51" spans="1:13" outlineLevel="2" x14ac:dyDescent="0.25">
      <c r="A51" s="6" t="s">
        <v>11</v>
      </c>
      <c r="B51" s="6" t="s">
        <v>175</v>
      </c>
      <c r="C51" s="13" t="s">
        <v>139</v>
      </c>
      <c r="D51" s="12" t="s">
        <v>19</v>
      </c>
      <c r="E51" s="17">
        <v>4.2</v>
      </c>
      <c r="F51" s="39"/>
      <c r="G51" s="39"/>
      <c r="H51" s="40"/>
      <c r="I51" s="41">
        <f t="shared" si="28"/>
        <v>0</v>
      </c>
      <c r="J51" s="42">
        <f t="shared" si="24"/>
        <v>0</v>
      </c>
      <c r="K51" s="43">
        <f t="shared" si="25"/>
        <v>0</v>
      </c>
      <c r="L51" s="43">
        <f t="shared" si="26"/>
        <v>0</v>
      </c>
      <c r="M51" s="17">
        <f t="shared" si="27"/>
        <v>0</v>
      </c>
    </row>
    <row r="52" spans="1:13" outlineLevel="2" x14ac:dyDescent="0.25">
      <c r="A52" s="6" t="s">
        <v>11</v>
      </c>
      <c r="B52" s="6" t="s">
        <v>176</v>
      </c>
      <c r="C52" s="13" t="s">
        <v>140</v>
      </c>
      <c r="D52" s="12" t="s">
        <v>19</v>
      </c>
      <c r="E52" s="17">
        <v>4.05</v>
      </c>
      <c r="F52" s="39"/>
      <c r="G52" s="39"/>
      <c r="H52" s="40"/>
      <c r="I52" s="41">
        <f t="shared" si="28"/>
        <v>0</v>
      </c>
      <c r="J52" s="42">
        <f t="shared" si="24"/>
        <v>0</v>
      </c>
      <c r="K52" s="43">
        <f t="shared" si="25"/>
        <v>0</v>
      </c>
      <c r="L52" s="43">
        <f t="shared" si="26"/>
        <v>0</v>
      </c>
      <c r="M52" s="17">
        <f t="shared" si="27"/>
        <v>0</v>
      </c>
    </row>
    <row r="53" spans="1:13" outlineLevel="2" x14ac:dyDescent="0.25">
      <c r="A53" s="6" t="s">
        <v>11</v>
      </c>
      <c r="B53" s="6" t="s">
        <v>177</v>
      </c>
      <c r="C53" s="13" t="s">
        <v>141</v>
      </c>
      <c r="D53" s="12" t="s">
        <v>19</v>
      </c>
      <c r="E53" s="17">
        <v>12.15</v>
      </c>
      <c r="F53" s="39"/>
      <c r="G53" s="39"/>
      <c r="H53" s="40"/>
      <c r="I53" s="41">
        <f t="shared" si="28"/>
        <v>0</v>
      </c>
      <c r="J53" s="42">
        <f t="shared" si="24"/>
        <v>0</v>
      </c>
      <c r="K53" s="43">
        <f t="shared" si="25"/>
        <v>0</v>
      </c>
      <c r="L53" s="43">
        <f t="shared" si="26"/>
        <v>0</v>
      </c>
      <c r="M53" s="17">
        <f t="shared" si="27"/>
        <v>0</v>
      </c>
    </row>
    <row r="54" spans="1:13" outlineLevel="2" x14ac:dyDescent="0.25">
      <c r="A54" s="6" t="s">
        <v>11</v>
      </c>
      <c r="B54" s="6" t="s">
        <v>178</v>
      </c>
      <c r="C54" s="13" t="s">
        <v>142</v>
      </c>
      <c r="D54" s="12" t="s">
        <v>19</v>
      </c>
      <c r="E54" s="17">
        <v>2.7</v>
      </c>
      <c r="F54" s="39"/>
      <c r="G54" s="39"/>
      <c r="H54" s="40"/>
      <c r="I54" s="41">
        <f t="shared" si="28"/>
        <v>0</v>
      </c>
      <c r="J54" s="42">
        <f t="shared" si="24"/>
        <v>0</v>
      </c>
      <c r="K54" s="43">
        <f t="shared" si="25"/>
        <v>0</v>
      </c>
      <c r="L54" s="43">
        <f t="shared" si="26"/>
        <v>0</v>
      </c>
      <c r="M54" s="17">
        <f t="shared" si="27"/>
        <v>0</v>
      </c>
    </row>
    <row r="55" spans="1:13" outlineLevel="2" x14ac:dyDescent="0.25">
      <c r="A55" s="6" t="s">
        <v>11</v>
      </c>
      <c r="B55" s="6" t="s">
        <v>179</v>
      </c>
      <c r="C55" s="13" t="s">
        <v>143</v>
      </c>
      <c r="D55" s="12" t="s">
        <v>19</v>
      </c>
      <c r="E55" s="17">
        <v>7.91</v>
      </c>
      <c r="F55" s="39"/>
      <c r="G55" s="39"/>
      <c r="H55" s="40"/>
      <c r="I55" s="41">
        <f t="shared" si="28"/>
        <v>0</v>
      </c>
      <c r="J55" s="42">
        <f t="shared" si="24"/>
        <v>0</v>
      </c>
      <c r="K55" s="43">
        <f t="shared" si="25"/>
        <v>0</v>
      </c>
      <c r="L55" s="43">
        <f t="shared" si="26"/>
        <v>0</v>
      </c>
      <c r="M55" s="17">
        <f t="shared" si="27"/>
        <v>0</v>
      </c>
    </row>
    <row r="56" spans="1:13" outlineLevel="2" x14ac:dyDescent="0.25">
      <c r="A56" s="6" t="s">
        <v>11</v>
      </c>
      <c r="B56" s="6" t="s">
        <v>180</v>
      </c>
      <c r="C56" s="13" t="s">
        <v>144</v>
      </c>
      <c r="D56" s="12" t="s">
        <v>19</v>
      </c>
      <c r="E56" s="17">
        <v>0.9</v>
      </c>
      <c r="F56" s="39"/>
      <c r="G56" s="39"/>
      <c r="H56" s="40"/>
      <c r="I56" s="41">
        <f t="shared" si="28"/>
        <v>0</v>
      </c>
      <c r="J56" s="42">
        <f t="shared" si="24"/>
        <v>0</v>
      </c>
      <c r="K56" s="43">
        <f t="shared" si="25"/>
        <v>0</v>
      </c>
      <c r="L56" s="43">
        <f t="shared" si="26"/>
        <v>0</v>
      </c>
      <c r="M56" s="17">
        <f t="shared" si="27"/>
        <v>0</v>
      </c>
    </row>
    <row r="57" spans="1:13" outlineLevel="2" x14ac:dyDescent="0.25">
      <c r="A57" s="6" t="s">
        <v>11</v>
      </c>
      <c r="B57" s="6" t="s">
        <v>181</v>
      </c>
      <c r="C57" s="13" t="s">
        <v>145</v>
      </c>
      <c r="D57" s="12" t="s">
        <v>19</v>
      </c>
      <c r="E57" s="17">
        <v>0.39</v>
      </c>
      <c r="F57" s="39"/>
      <c r="G57" s="39"/>
      <c r="H57" s="40"/>
      <c r="I57" s="41">
        <f t="shared" si="28"/>
        <v>0</v>
      </c>
      <c r="J57" s="42">
        <f t="shared" si="24"/>
        <v>0</v>
      </c>
      <c r="K57" s="43">
        <f t="shared" si="25"/>
        <v>0</v>
      </c>
      <c r="L57" s="43">
        <f t="shared" si="26"/>
        <v>0</v>
      </c>
      <c r="M57" s="17">
        <f t="shared" si="27"/>
        <v>0</v>
      </c>
    </row>
    <row r="58" spans="1:13" outlineLevel="2" x14ac:dyDescent="0.25">
      <c r="A58" s="6" t="s">
        <v>11</v>
      </c>
      <c r="B58" s="6" t="s">
        <v>182</v>
      </c>
      <c r="C58" s="13" t="s">
        <v>146</v>
      </c>
      <c r="D58" s="12" t="s">
        <v>19</v>
      </c>
      <c r="E58" s="17">
        <v>1.17</v>
      </c>
      <c r="F58" s="39"/>
      <c r="G58" s="39"/>
      <c r="H58" s="40"/>
      <c r="I58" s="41">
        <f t="shared" si="28"/>
        <v>0</v>
      </c>
      <c r="J58" s="42">
        <f t="shared" si="24"/>
        <v>0</v>
      </c>
      <c r="K58" s="43">
        <f t="shared" si="25"/>
        <v>0</v>
      </c>
      <c r="L58" s="43">
        <f t="shared" si="26"/>
        <v>0</v>
      </c>
      <c r="M58" s="17">
        <f t="shared" si="27"/>
        <v>0</v>
      </c>
    </row>
    <row r="59" spans="1:13" outlineLevel="2" x14ac:dyDescent="0.25">
      <c r="A59" s="6" t="s">
        <v>11</v>
      </c>
      <c r="B59" s="6" t="s">
        <v>183</v>
      </c>
      <c r="C59" s="13" t="s">
        <v>147</v>
      </c>
      <c r="D59" s="12" t="s">
        <v>19</v>
      </c>
      <c r="E59" s="17">
        <v>1.17</v>
      </c>
      <c r="F59" s="39"/>
      <c r="G59" s="39"/>
      <c r="H59" s="40"/>
      <c r="I59" s="41">
        <f t="shared" si="28"/>
        <v>0</v>
      </c>
      <c r="J59" s="42">
        <f t="shared" si="24"/>
        <v>0</v>
      </c>
      <c r="K59" s="43">
        <f t="shared" si="25"/>
        <v>0</v>
      </c>
      <c r="L59" s="43">
        <f t="shared" si="26"/>
        <v>0</v>
      </c>
      <c r="M59" s="17">
        <f t="shared" si="27"/>
        <v>0</v>
      </c>
    </row>
    <row r="60" spans="1:13" outlineLevel="2" x14ac:dyDescent="0.25">
      <c r="A60" s="6" t="s">
        <v>11</v>
      </c>
      <c r="B60" s="6" t="s">
        <v>184</v>
      </c>
      <c r="C60" s="13" t="s">
        <v>148</v>
      </c>
      <c r="D60" s="12" t="s">
        <v>19</v>
      </c>
      <c r="E60" s="17">
        <v>1.05</v>
      </c>
      <c r="F60" s="39"/>
      <c r="G60" s="39"/>
      <c r="H60" s="40"/>
      <c r="I60" s="41">
        <f t="shared" si="28"/>
        <v>0</v>
      </c>
      <c r="J60" s="42">
        <f t="shared" si="24"/>
        <v>0</v>
      </c>
      <c r="K60" s="43">
        <f t="shared" si="25"/>
        <v>0</v>
      </c>
      <c r="L60" s="43">
        <f t="shared" si="26"/>
        <v>0</v>
      </c>
      <c r="M60" s="17">
        <f t="shared" si="27"/>
        <v>0</v>
      </c>
    </row>
    <row r="61" spans="1:13" outlineLevel="2" x14ac:dyDescent="0.25">
      <c r="A61" s="6" t="s">
        <v>11</v>
      </c>
      <c r="B61" s="6" t="s">
        <v>185</v>
      </c>
      <c r="C61" s="13" t="s">
        <v>149</v>
      </c>
      <c r="D61" s="12" t="s">
        <v>19</v>
      </c>
      <c r="E61" s="17">
        <v>1.33</v>
      </c>
      <c r="F61" s="39"/>
      <c r="G61" s="39"/>
      <c r="H61" s="40"/>
      <c r="I61" s="41">
        <f t="shared" si="28"/>
        <v>0</v>
      </c>
      <c r="J61" s="42">
        <f t="shared" si="24"/>
        <v>0</v>
      </c>
      <c r="K61" s="43">
        <f t="shared" si="25"/>
        <v>0</v>
      </c>
      <c r="L61" s="43">
        <f t="shared" si="26"/>
        <v>0</v>
      </c>
      <c r="M61" s="17">
        <f t="shared" si="27"/>
        <v>0</v>
      </c>
    </row>
    <row r="62" spans="1:13" outlineLevel="2" x14ac:dyDescent="0.25">
      <c r="A62" s="6" t="s">
        <v>11</v>
      </c>
      <c r="B62" s="6" t="s">
        <v>186</v>
      </c>
      <c r="C62" s="13" t="s">
        <v>150</v>
      </c>
      <c r="D62" s="12" t="s">
        <v>19</v>
      </c>
      <c r="E62" s="17">
        <v>2.5</v>
      </c>
      <c r="F62" s="39"/>
      <c r="G62" s="39"/>
      <c r="H62" s="40"/>
      <c r="I62" s="41">
        <f t="shared" si="28"/>
        <v>0</v>
      </c>
      <c r="J62" s="42">
        <f t="shared" si="24"/>
        <v>0</v>
      </c>
      <c r="K62" s="43">
        <f t="shared" si="25"/>
        <v>0</v>
      </c>
      <c r="L62" s="43">
        <f t="shared" si="26"/>
        <v>0</v>
      </c>
      <c r="M62" s="17">
        <f t="shared" si="27"/>
        <v>0</v>
      </c>
    </row>
    <row r="63" spans="1:13" outlineLevel="2" x14ac:dyDescent="0.25">
      <c r="A63" s="6" t="s">
        <v>11</v>
      </c>
      <c r="B63" s="6" t="s">
        <v>14</v>
      </c>
      <c r="C63" s="23" t="s">
        <v>151</v>
      </c>
      <c r="D63" s="24" t="s">
        <v>19</v>
      </c>
      <c r="E63" s="25">
        <v>80.62</v>
      </c>
      <c r="F63" s="39"/>
      <c r="G63" s="39"/>
      <c r="H63" s="40"/>
      <c r="I63" s="41">
        <f>SUM(F63:H63)</f>
        <v>0</v>
      </c>
      <c r="J63" s="42">
        <f t="shared" ref="J63" si="29">E63*F63</f>
        <v>0</v>
      </c>
      <c r="K63" s="43">
        <f t="shared" ref="K63" si="30">E63*G63</f>
        <v>0</v>
      </c>
      <c r="L63" s="43">
        <f t="shared" ref="L63" si="31">E63*H63</f>
        <v>0</v>
      </c>
      <c r="M63" s="17">
        <f t="shared" ref="M63" si="32">SUM(J63:L63)</f>
        <v>0</v>
      </c>
    </row>
    <row r="64" spans="1:13" s="2" customFormat="1" outlineLevel="1" x14ac:dyDescent="0.25">
      <c r="A64" s="8" t="s">
        <v>17</v>
      </c>
      <c r="B64" s="8" t="s">
        <v>17</v>
      </c>
      <c r="C64" s="9" t="s">
        <v>77</v>
      </c>
      <c r="D64" s="7"/>
      <c r="E64" s="16"/>
      <c r="F64" s="34"/>
      <c r="G64" s="7"/>
      <c r="H64" s="35"/>
      <c r="I64" s="36"/>
      <c r="J64" s="56">
        <f>SUM(J65,)</f>
        <v>0</v>
      </c>
      <c r="K64" s="52">
        <f t="shared" ref="K64" si="33">SUM(K65,)</f>
        <v>0</v>
      </c>
      <c r="L64" s="52">
        <f t="shared" ref="L64" si="34">SUM(L65,)</f>
        <v>0</v>
      </c>
      <c r="M64" s="36">
        <f t="shared" ref="M64" si="35">SUM(M65,)</f>
        <v>0</v>
      </c>
    </row>
    <row r="65" spans="1:13" outlineLevel="2" x14ac:dyDescent="0.25">
      <c r="A65" s="6" t="s">
        <v>17</v>
      </c>
      <c r="B65" s="6" t="s">
        <v>18</v>
      </c>
      <c r="C65" s="55" t="s">
        <v>187</v>
      </c>
      <c r="D65" s="24" t="s">
        <v>3</v>
      </c>
      <c r="E65" s="25">
        <f>166255.87/1000</f>
        <v>166.26</v>
      </c>
      <c r="F65" s="39"/>
      <c r="G65" s="39"/>
      <c r="H65" s="40"/>
      <c r="I65" s="41">
        <f>SUM(F65:H65)</f>
        <v>0</v>
      </c>
      <c r="J65" s="42">
        <f t="shared" ref="J65:J69" si="36">E65*F65</f>
        <v>0</v>
      </c>
      <c r="K65" s="43">
        <f t="shared" ref="K65:K69" si="37">E65*G65</f>
        <v>0</v>
      </c>
      <c r="L65" s="43">
        <f t="shared" ref="L65:L69" si="38">E65*H65</f>
        <v>0</v>
      </c>
      <c r="M65" s="17">
        <f t="shared" ref="M65:M69" si="39">SUM(J65:L65)</f>
        <v>0</v>
      </c>
    </row>
    <row r="66" spans="1:13" outlineLevel="2" x14ac:dyDescent="0.25">
      <c r="A66" s="6" t="s">
        <v>17</v>
      </c>
      <c r="B66" s="6" t="s">
        <v>202</v>
      </c>
      <c r="C66" s="59" t="s">
        <v>188</v>
      </c>
      <c r="D66" s="12" t="s">
        <v>3</v>
      </c>
      <c r="E66" s="17">
        <v>89.78</v>
      </c>
      <c r="F66" s="39"/>
      <c r="G66" s="39"/>
      <c r="H66" s="40"/>
      <c r="I66" s="41">
        <f t="shared" ref="I66:I69" si="40">SUM(F66:H66)</f>
        <v>0</v>
      </c>
      <c r="J66" s="42">
        <f t="shared" si="36"/>
        <v>0</v>
      </c>
      <c r="K66" s="43">
        <f t="shared" si="37"/>
        <v>0</v>
      </c>
      <c r="L66" s="43">
        <f t="shared" si="38"/>
        <v>0</v>
      </c>
      <c r="M66" s="17">
        <f t="shared" si="39"/>
        <v>0</v>
      </c>
    </row>
    <row r="67" spans="1:13" outlineLevel="2" x14ac:dyDescent="0.25">
      <c r="A67" s="6" t="s">
        <v>17</v>
      </c>
      <c r="B67" s="6" t="s">
        <v>203</v>
      </c>
      <c r="C67" s="59" t="s">
        <v>189</v>
      </c>
      <c r="D67" s="12" t="s">
        <v>3</v>
      </c>
      <c r="E67" s="17">
        <v>6.65</v>
      </c>
      <c r="F67" s="39"/>
      <c r="G67" s="39"/>
      <c r="H67" s="40"/>
      <c r="I67" s="41">
        <f t="shared" si="40"/>
        <v>0</v>
      </c>
      <c r="J67" s="42">
        <f t="shared" si="36"/>
        <v>0</v>
      </c>
      <c r="K67" s="43">
        <f t="shared" si="37"/>
        <v>0</v>
      </c>
      <c r="L67" s="43">
        <f t="shared" si="38"/>
        <v>0</v>
      </c>
      <c r="M67" s="17">
        <f t="shared" si="39"/>
        <v>0</v>
      </c>
    </row>
    <row r="68" spans="1:13" outlineLevel="2" x14ac:dyDescent="0.25">
      <c r="A68" s="6" t="s">
        <v>17</v>
      </c>
      <c r="B68" s="6" t="s">
        <v>204</v>
      </c>
      <c r="C68" s="59" t="s">
        <v>190</v>
      </c>
      <c r="D68" s="12" t="s">
        <v>3</v>
      </c>
      <c r="E68" s="17">
        <v>51.54</v>
      </c>
      <c r="F68" s="39"/>
      <c r="G68" s="39"/>
      <c r="H68" s="40"/>
      <c r="I68" s="41">
        <f t="shared" si="40"/>
        <v>0</v>
      </c>
      <c r="J68" s="42">
        <f t="shared" si="36"/>
        <v>0</v>
      </c>
      <c r="K68" s="43">
        <f t="shared" si="37"/>
        <v>0</v>
      </c>
      <c r="L68" s="43">
        <f t="shared" si="38"/>
        <v>0</v>
      </c>
      <c r="M68" s="17">
        <f t="shared" si="39"/>
        <v>0</v>
      </c>
    </row>
    <row r="69" spans="1:13" outlineLevel="2" x14ac:dyDescent="0.25">
      <c r="A69" s="6" t="s">
        <v>17</v>
      </c>
      <c r="B69" s="6" t="s">
        <v>205</v>
      </c>
      <c r="C69" s="59" t="s">
        <v>191</v>
      </c>
      <c r="D69" s="12" t="s">
        <v>3</v>
      </c>
      <c r="E69" s="17">
        <v>18.29</v>
      </c>
      <c r="F69" s="39"/>
      <c r="G69" s="39"/>
      <c r="H69" s="40"/>
      <c r="I69" s="41">
        <f t="shared" si="40"/>
        <v>0</v>
      </c>
      <c r="J69" s="42">
        <f t="shared" si="36"/>
        <v>0</v>
      </c>
      <c r="K69" s="43">
        <f t="shared" si="37"/>
        <v>0</v>
      </c>
      <c r="L69" s="43">
        <f t="shared" si="38"/>
        <v>0</v>
      </c>
      <c r="M69" s="17">
        <f t="shared" si="39"/>
        <v>0</v>
      </c>
    </row>
    <row r="70" spans="1:13" outlineLevel="2" x14ac:dyDescent="0.25">
      <c r="A70" s="6" t="s">
        <v>17</v>
      </c>
      <c r="B70" s="6" t="s">
        <v>198</v>
      </c>
      <c r="C70" s="55" t="s">
        <v>196</v>
      </c>
      <c r="D70" s="24" t="s">
        <v>3</v>
      </c>
      <c r="E70" s="25">
        <v>23.4</v>
      </c>
      <c r="F70" s="39"/>
      <c r="G70" s="39"/>
      <c r="H70" s="40"/>
      <c r="I70" s="41">
        <f t="shared" ref="I70" si="41">SUM(F70:H70)</f>
        <v>0</v>
      </c>
      <c r="J70" s="42">
        <f t="shared" ref="J70" si="42">E70*F70</f>
        <v>0</v>
      </c>
      <c r="K70" s="43">
        <f t="shared" ref="K70" si="43">E70*G70</f>
        <v>0</v>
      </c>
      <c r="L70" s="43">
        <f t="shared" ref="L70" si="44">E70*H70</f>
        <v>0</v>
      </c>
      <c r="M70" s="17">
        <f t="shared" ref="M70" si="45">SUM(J70:L70)</f>
        <v>0</v>
      </c>
    </row>
    <row r="71" spans="1:13" outlineLevel="2" x14ac:dyDescent="0.25">
      <c r="A71" s="6" t="s">
        <v>17</v>
      </c>
      <c r="B71" s="6" t="s">
        <v>201</v>
      </c>
      <c r="C71" s="55" t="s">
        <v>197</v>
      </c>
      <c r="D71" s="24" t="s">
        <v>3</v>
      </c>
      <c r="E71" s="25">
        <v>2.06</v>
      </c>
      <c r="F71" s="39"/>
      <c r="G71" s="39"/>
      <c r="H71" s="40"/>
      <c r="I71" s="41">
        <f t="shared" ref="I71" si="46">SUM(F71:H71)</f>
        <v>0</v>
      </c>
      <c r="J71" s="42">
        <f t="shared" ref="J71" si="47">E71*F71</f>
        <v>0</v>
      </c>
      <c r="K71" s="43">
        <f t="shared" ref="K71" si="48">E71*G71</f>
        <v>0</v>
      </c>
      <c r="L71" s="43">
        <f t="shared" ref="L71" si="49">E71*H71</f>
        <v>0</v>
      </c>
      <c r="M71" s="17">
        <f t="shared" ref="M71" si="50">SUM(J71:L71)</f>
        <v>0</v>
      </c>
    </row>
    <row r="72" spans="1:13" outlineLevel="2" x14ac:dyDescent="0.25">
      <c r="A72" s="6" t="s">
        <v>17</v>
      </c>
      <c r="B72" s="6" t="s">
        <v>200</v>
      </c>
      <c r="C72" s="23" t="s">
        <v>212</v>
      </c>
      <c r="D72" s="24" t="s">
        <v>19</v>
      </c>
      <c r="E72" s="25">
        <f>SUM(E73:E76)</f>
        <v>1189</v>
      </c>
      <c r="F72" s="39"/>
      <c r="G72" s="39"/>
      <c r="H72" s="40"/>
      <c r="I72" s="41">
        <f>SUM(F72:H72)</f>
        <v>0</v>
      </c>
      <c r="J72" s="42">
        <f t="shared" ref="J72:J76" si="51">E72*F72</f>
        <v>0</v>
      </c>
      <c r="K72" s="43">
        <f t="shared" ref="K72:K76" si="52">E72*G72</f>
        <v>0</v>
      </c>
      <c r="L72" s="43">
        <f t="shared" ref="L72:L76" si="53">E72*H72</f>
        <v>0</v>
      </c>
      <c r="M72" s="17">
        <f t="shared" ref="M72:M76" si="54">SUM(J72:L72)</f>
        <v>0</v>
      </c>
    </row>
    <row r="73" spans="1:13" outlineLevel="2" x14ac:dyDescent="0.25">
      <c r="A73" s="6" t="s">
        <v>17</v>
      </c>
      <c r="B73" s="6" t="s">
        <v>206</v>
      </c>
      <c r="C73" s="59" t="s">
        <v>192</v>
      </c>
      <c r="D73" s="12" t="s">
        <v>19</v>
      </c>
      <c r="E73" s="17">
        <v>642.05999999999995</v>
      </c>
      <c r="F73" s="39"/>
      <c r="G73" s="39"/>
      <c r="H73" s="40"/>
      <c r="I73" s="41">
        <f t="shared" ref="I73:I76" si="55">SUM(F73:H73)</f>
        <v>0</v>
      </c>
      <c r="J73" s="42">
        <f t="shared" si="51"/>
        <v>0</v>
      </c>
      <c r="K73" s="43">
        <f t="shared" si="52"/>
        <v>0</v>
      </c>
      <c r="L73" s="43">
        <f t="shared" si="53"/>
        <v>0</v>
      </c>
      <c r="M73" s="17">
        <f t="shared" si="54"/>
        <v>0</v>
      </c>
    </row>
    <row r="74" spans="1:13" outlineLevel="2" x14ac:dyDescent="0.25">
      <c r="A74" s="6" t="s">
        <v>17</v>
      </c>
      <c r="B74" s="6" t="s">
        <v>207</v>
      </c>
      <c r="C74" s="59" t="s">
        <v>193</v>
      </c>
      <c r="D74" s="12" t="s">
        <v>19</v>
      </c>
      <c r="E74" s="17">
        <v>47.56</v>
      </c>
      <c r="F74" s="39"/>
      <c r="G74" s="39"/>
      <c r="H74" s="40"/>
      <c r="I74" s="41">
        <f t="shared" si="55"/>
        <v>0</v>
      </c>
      <c r="J74" s="42">
        <f t="shared" si="51"/>
        <v>0</v>
      </c>
      <c r="K74" s="43">
        <f t="shared" si="52"/>
        <v>0</v>
      </c>
      <c r="L74" s="43">
        <f t="shared" si="53"/>
        <v>0</v>
      </c>
      <c r="M74" s="17">
        <f t="shared" si="54"/>
        <v>0</v>
      </c>
    </row>
    <row r="75" spans="1:13" outlineLevel="2" x14ac:dyDescent="0.25">
      <c r="A75" s="6" t="s">
        <v>17</v>
      </c>
      <c r="B75" s="6" t="s">
        <v>208</v>
      </c>
      <c r="C75" s="59" t="s">
        <v>194</v>
      </c>
      <c r="D75" s="12" t="s">
        <v>19</v>
      </c>
      <c r="E75" s="17">
        <v>368.59</v>
      </c>
      <c r="F75" s="39"/>
      <c r="G75" s="39"/>
      <c r="H75" s="40"/>
      <c r="I75" s="41">
        <f t="shared" si="55"/>
        <v>0</v>
      </c>
      <c r="J75" s="42">
        <f t="shared" si="51"/>
        <v>0</v>
      </c>
      <c r="K75" s="43">
        <f t="shared" si="52"/>
        <v>0</v>
      </c>
      <c r="L75" s="43">
        <f t="shared" si="53"/>
        <v>0</v>
      </c>
      <c r="M75" s="17">
        <f t="shared" si="54"/>
        <v>0</v>
      </c>
    </row>
    <row r="76" spans="1:13" outlineLevel="2" x14ac:dyDescent="0.25">
      <c r="A76" s="6" t="s">
        <v>17</v>
      </c>
      <c r="B76" s="6" t="s">
        <v>209</v>
      </c>
      <c r="C76" s="59" t="s">
        <v>195</v>
      </c>
      <c r="D76" s="12" t="s">
        <v>19</v>
      </c>
      <c r="E76" s="17">
        <v>130.79</v>
      </c>
      <c r="F76" s="39"/>
      <c r="G76" s="39"/>
      <c r="H76" s="40"/>
      <c r="I76" s="41">
        <f t="shared" si="55"/>
        <v>0</v>
      </c>
      <c r="J76" s="42">
        <f t="shared" si="51"/>
        <v>0</v>
      </c>
      <c r="K76" s="43">
        <f t="shared" si="52"/>
        <v>0</v>
      </c>
      <c r="L76" s="43">
        <f t="shared" si="53"/>
        <v>0</v>
      </c>
      <c r="M76" s="17">
        <f t="shared" si="54"/>
        <v>0</v>
      </c>
    </row>
    <row r="77" spans="1:13" outlineLevel="2" x14ac:dyDescent="0.25">
      <c r="A77" s="6" t="s">
        <v>17</v>
      </c>
      <c r="B77" s="6" t="s">
        <v>210</v>
      </c>
      <c r="C77" s="23" t="s">
        <v>234</v>
      </c>
      <c r="D77" s="24" t="s">
        <v>19</v>
      </c>
      <c r="E77" s="25">
        <v>105</v>
      </c>
      <c r="F77" s="39"/>
      <c r="G77" s="39"/>
      <c r="H77" s="40"/>
      <c r="I77" s="41">
        <f>SUM(F77:H77)</f>
        <v>0</v>
      </c>
      <c r="J77" s="42">
        <f t="shared" ref="J77" si="56">E77*F77</f>
        <v>0</v>
      </c>
      <c r="K77" s="43">
        <f t="shared" ref="K77" si="57">E77*G77</f>
        <v>0</v>
      </c>
      <c r="L77" s="43">
        <f t="shared" ref="L77" si="58">E77*H77</f>
        <v>0</v>
      </c>
      <c r="M77" s="17">
        <f t="shared" ref="M77" si="59">SUM(J77:L77)</f>
        <v>0</v>
      </c>
    </row>
    <row r="78" spans="1:13" outlineLevel="2" x14ac:dyDescent="0.25">
      <c r="A78" s="6" t="s">
        <v>17</v>
      </c>
      <c r="B78" s="6" t="s">
        <v>199</v>
      </c>
      <c r="C78" s="23" t="s">
        <v>211</v>
      </c>
      <c r="D78" s="24" t="s">
        <v>19</v>
      </c>
      <c r="E78" s="25">
        <v>121.6</v>
      </c>
      <c r="F78" s="60"/>
      <c r="G78" s="39"/>
      <c r="H78" s="40"/>
      <c r="I78" s="41">
        <f>SUM(F78:H78)</f>
        <v>0</v>
      </c>
      <c r="J78" s="42">
        <f t="shared" ref="J78" si="60">E78*F78</f>
        <v>0</v>
      </c>
      <c r="K78" s="43">
        <f t="shared" ref="K78" si="61">E78*G78</f>
        <v>0</v>
      </c>
      <c r="L78" s="43">
        <f t="shared" ref="L78" si="62">E78*H78</f>
        <v>0</v>
      </c>
      <c r="M78" s="17">
        <f t="shared" ref="M78" si="63">SUM(J78:L78)</f>
        <v>0</v>
      </c>
    </row>
    <row r="79" spans="1:13" s="2" customFormat="1" outlineLevel="1" x14ac:dyDescent="0.25">
      <c r="A79" s="8" t="s">
        <v>84</v>
      </c>
      <c r="B79" s="8" t="s">
        <v>84</v>
      </c>
      <c r="C79" s="9" t="s">
        <v>80</v>
      </c>
      <c r="D79" s="7"/>
      <c r="E79" s="16"/>
      <c r="F79" s="34"/>
      <c r="G79" s="7"/>
      <c r="H79" s="35"/>
      <c r="I79" s="36"/>
      <c r="J79" s="56">
        <f>SUM(J80,)</f>
        <v>0</v>
      </c>
      <c r="K79" s="52">
        <f t="shared" ref="K79" si="64">SUM(K80,)</f>
        <v>0</v>
      </c>
      <c r="L79" s="52">
        <f t="shared" ref="L79" si="65">SUM(L80,)</f>
        <v>0</v>
      </c>
      <c r="M79" s="36">
        <f t="shared" ref="M79" si="66">SUM(M80,)</f>
        <v>0</v>
      </c>
    </row>
    <row r="80" spans="1:13" outlineLevel="2" x14ac:dyDescent="0.25">
      <c r="A80" s="6" t="s">
        <v>84</v>
      </c>
      <c r="B80" s="6" t="s">
        <v>215</v>
      </c>
      <c r="C80" s="55" t="s">
        <v>213</v>
      </c>
      <c r="D80" s="24" t="s">
        <v>3</v>
      </c>
      <c r="E80" s="25">
        <v>187.62</v>
      </c>
      <c r="F80" s="58"/>
      <c r="G80" s="39"/>
      <c r="H80" s="40"/>
      <c r="I80" s="41">
        <f t="shared" ref="I80" si="67">SUM(F80:H80)</f>
        <v>0</v>
      </c>
      <c r="J80" s="42">
        <f t="shared" ref="J80" si="68">E80*F80</f>
        <v>0</v>
      </c>
      <c r="K80" s="43">
        <f t="shared" ref="K80" si="69">E80*G80</f>
        <v>0</v>
      </c>
      <c r="L80" s="43">
        <f t="shared" ref="L80" si="70">E80*H80</f>
        <v>0</v>
      </c>
      <c r="M80" s="17">
        <f t="shared" ref="M80" si="71">SUM(J80:L80)</f>
        <v>0</v>
      </c>
    </row>
    <row r="81" spans="1:13" outlineLevel="2" x14ac:dyDescent="0.25">
      <c r="A81" s="6" t="s">
        <v>84</v>
      </c>
      <c r="B81" s="6" t="s">
        <v>218</v>
      </c>
      <c r="C81" s="55" t="s">
        <v>214</v>
      </c>
      <c r="D81" s="24" t="s">
        <v>3</v>
      </c>
      <c r="E81" s="25">
        <v>125.08</v>
      </c>
      <c r="F81" s="58"/>
      <c r="G81" s="39"/>
      <c r="H81" s="40"/>
      <c r="I81" s="41">
        <f t="shared" ref="I81:I83" si="72">SUM(F81:H81)</f>
        <v>0</v>
      </c>
      <c r="J81" s="42">
        <f t="shared" ref="J81:J83" si="73">E81*F81</f>
        <v>0</v>
      </c>
      <c r="K81" s="43">
        <f t="shared" ref="K81:K83" si="74">E81*G81</f>
        <v>0</v>
      </c>
      <c r="L81" s="43">
        <f t="shared" ref="L81:L83" si="75">E81*H81</f>
        <v>0</v>
      </c>
      <c r="M81" s="17">
        <f t="shared" ref="M81:M83" si="76">SUM(J81:L81)</f>
        <v>0</v>
      </c>
    </row>
    <row r="82" spans="1:13" outlineLevel="2" x14ac:dyDescent="0.25">
      <c r="A82" s="6" t="s">
        <v>84</v>
      </c>
      <c r="B82" s="6" t="s">
        <v>219</v>
      </c>
      <c r="C82" s="55" t="s">
        <v>238</v>
      </c>
      <c r="D82" s="24" t="s">
        <v>19</v>
      </c>
      <c r="E82" s="25">
        <v>513.86</v>
      </c>
      <c r="F82" s="58"/>
      <c r="G82" s="39"/>
      <c r="H82" s="40"/>
      <c r="I82" s="41">
        <f t="shared" si="72"/>
        <v>0</v>
      </c>
      <c r="J82" s="42">
        <f t="shared" si="73"/>
        <v>0</v>
      </c>
      <c r="K82" s="43">
        <f t="shared" si="74"/>
        <v>0</v>
      </c>
      <c r="L82" s="43">
        <f t="shared" si="75"/>
        <v>0</v>
      </c>
      <c r="M82" s="17">
        <f t="shared" si="76"/>
        <v>0</v>
      </c>
    </row>
    <row r="83" spans="1:13" outlineLevel="2" x14ac:dyDescent="0.25">
      <c r="A83" s="6" t="s">
        <v>84</v>
      </c>
      <c r="B83" s="6" t="s">
        <v>220</v>
      </c>
      <c r="C83" s="55" t="s">
        <v>235</v>
      </c>
      <c r="D83" s="24" t="s">
        <v>19</v>
      </c>
      <c r="E83" s="25">
        <v>342.58</v>
      </c>
      <c r="F83" s="58"/>
      <c r="G83" s="39"/>
      <c r="H83" s="40"/>
      <c r="I83" s="41">
        <f t="shared" si="72"/>
        <v>0</v>
      </c>
      <c r="J83" s="42">
        <f t="shared" si="73"/>
        <v>0</v>
      </c>
      <c r="K83" s="43">
        <f t="shared" si="74"/>
        <v>0</v>
      </c>
      <c r="L83" s="43">
        <f t="shared" si="75"/>
        <v>0</v>
      </c>
      <c r="M83" s="17">
        <f t="shared" si="76"/>
        <v>0</v>
      </c>
    </row>
    <row r="84" spans="1:13" s="2" customFormat="1" outlineLevel="1" x14ac:dyDescent="0.25">
      <c r="A84" s="8" t="s">
        <v>85</v>
      </c>
      <c r="B84" s="8" t="s">
        <v>85</v>
      </c>
      <c r="C84" s="9" t="s">
        <v>81</v>
      </c>
      <c r="D84" s="7"/>
      <c r="E84" s="16"/>
      <c r="F84" s="34"/>
      <c r="G84" s="7"/>
      <c r="H84" s="35"/>
      <c r="I84" s="36"/>
      <c r="J84" s="56">
        <f>SUM(J85,)</f>
        <v>0</v>
      </c>
      <c r="K84" s="52">
        <f t="shared" ref="K84" si="77">SUM(K85,)</f>
        <v>0</v>
      </c>
      <c r="L84" s="52">
        <f t="shared" ref="L84" si="78">SUM(L85,)</f>
        <v>0</v>
      </c>
      <c r="M84" s="36">
        <f t="shared" ref="M84" si="79">SUM(M85,)</f>
        <v>0</v>
      </c>
    </row>
    <row r="85" spans="1:13" outlineLevel="2" x14ac:dyDescent="0.25">
      <c r="A85" s="6" t="s">
        <v>85</v>
      </c>
      <c r="B85" s="6" t="s">
        <v>216</v>
      </c>
      <c r="C85" s="55" t="s">
        <v>227</v>
      </c>
      <c r="D85" s="24" t="s">
        <v>3</v>
      </c>
      <c r="E85" s="25">
        <v>250.11</v>
      </c>
      <c r="F85" s="58"/>
      <c r="G85" s="39"/>
      <c r="H85" s="40"/>
      <c r="I85" s="41">
        <f t="shared" ref="I85:I88" si="80">SUM(F85:H85)</f>
        <v>0</v>
      </c>
      <c r="J85" s="42">
        <f t="shared" ref="J85:J88" si="81">E85*F85</f>
        <v>0</v>
      </c>
      <c r="K85" s="43">
        <f t="shared" ref="K85:K88" si="82">E85*G85</f>
        <v>0</v>
      </c>
      <c r="L85" s="43">
        <f t="shared" ref="L85:L88" si="83">E85*H85</f>
        <v>0</v>
      </c>
      <c r="M85" s="17">
        <f t="shared" ref="M85:M88" si="84">SUM(J85:L85)</f>
        <v>0</v>
      </c>
    </row>
    <row r="86" spans="1:13" outlineLevel="2" x14ac:dyDescent="0.25">
      <c r="A86" s="6" t="s">
        <v>85</v>
      </c>
      <c r="B86" s="6" t="s">
        <v>221</v>
      </c>
      <c r="C86" s="55" t="s">
        <v>228</v>
      </c>
      <c r="D86" s="24" t="s">
        <v>3</v>
      </c>
      <c r="E86" s="25">
        <v>107.19</v>
      </c>
      <c r="F86" s="58"/>
      <c r="G86" s="39"/>
      <c r="H86" s="40"/>
      <c r="I86" s="41">
        <f t="shared" si="80"/>
        <v>0</v>
      </c>
      <c r="J86" s="42">
        <f t="shared" si="81"/>
        <v>0</v>
      </c>
      <c r="K86" s="43">
        <f t="shared" si="82"/>
        <v>0</v>
      </c>
      <c r="L86" s="43">
        <f t="shared" si="83"/>
        <v>0</v>
      </c>
      <c r="M86" s="17">
        <f t="shared" si="84"/>
        <v>0</v>
      </c>
    </row>
    <row r="87" spans="1:13" outlineLevel="2" x14ac:dyDescent="0.25">
      <c r="A87" s="6" t="s">
        <v>85</v>
      </c>
      <c r="B87" s="6" t="s">
        <v>222</v>
      </c>
      <c r="C87" s="55" t="s">
        <v>237</v>
      </c>
      <c r="D87" s="24" t="s">
        <v>19</v>
      </c>
      <c r="E87" s="25">
        <v>684.99</v>
      </c>
      <c r="F87" s="58"/>
      <c r="G87" s="39"/>
      <c r="H87" s="40"/>
      <c r="I87" s="41">
        <f t="shared" si="80"/>
        <v>0</v>
      </c>
      <c r="J87" s="42">
        <f t="shared" si="81"/>
        <v>0</v>
      </c>
      <c r="K87" s="43">
        <f t="shared" si="82"/>
        <v>0</v>
      </c>
      <c r="L87" s="43">
        <f t="shared" si="83"/>
        <v>0</v>
      </c>
      <c r="M87" s="17">
        <f t="shared" si="84"/>
        <v>0</v>
      </c>
    </row>
    <row r="88" spans="1:13" outlineLevel="2" x14ac:dyDescent="0.25">
      <c r="A88" s="6" t="s">
        <v>85</v>
      </c>
      <c r="B88" s="6" t="s">
        <v>223</v>
      </c>
      <c r="C88" s="55" t="s">
        <v>236</v>
      </c>
      <c r="D88" s="24" t="s">
        <v>19</v>
      </c>
      <c r="E88" s="25">
        <v>293.57</v>
      </c>
      <c r="F88" s="58"/>
      <c r="G88" s="39"/>
      <c r="H88" s="40"/>
      <c r="I88" s="41">
        <f t="shared" si="80"/>
        <v>0</v>
      </c>
      <c r="J88" s="42">
        <f t="shared" si="81"/>
        <v>0</v>
      </c>
      <c r="K88" s="43">
        <f t="shared" si="82"/>
        <v>0</v>
      </c>
      <c r="L88" s="43">
        <f t="shared" si="83"/>
        <v>0</v>
      </c>
      <c r="M88" s="17">
        <f t="shared" si="84"/>
        <v>0</v>
      </c>
    </row>
    <row r="89" spans="1:13" s="2" customFormat="1" outlineLevel="1" x14ac:dyDescent="0.25">
      <c r="A89" s="8" t="s">
        <v>86</v>
      </c>
      <c r="B89" s="8" t="s">
        <v>86</v>
      </c>
      <c r="C89" s="9" t="s">
        <v>82</v>
      </c>
      <c r="D89" s="7"/>
      <c r="E89" s="16"/>
      <c r="F89" s="34"/>
      <c r="G89" s="7"/>
      <c r="H89" s="35"/>
      <c r="I89" s="36"/>
      <c r="J89" s="56">
        <f>SUM(J90,)</f>
        <v>0</v>
      </c>
      <c r="K89" s="52">
        <f t="shared" ref="K89" si="85">SUM(K90,)</f>
        <v>0</v>
      </c>
      <c r="L89" s="52">
        <f t="shared" ref="L89" si="86">SUM(L90,)</f>
        <v>0</v>
      </c>
      <c r="M89" s="36">
        <f t="shared" ref="M89" si="87">SUM(M90,)</f>
        <v>0</v>
      </c>
    </row>
    <row r="90" spans="1:13" outlineLevel="2" x14ac:dyDescent="0.25">
      <c r="A90" s="6" t="s">
        <v>86</v>
      </c>
      <c r="B90" s="6" t="s">
        <v>217</v>
      </c>
      <c r="C90" s="55" t="s">
        <v>229</v>
      </c>
      <c r="D90" s="24" t="s">
        <v>3</v>
      </c>
      <c r="E90" s="25">
        <v>296</v>
      </c>
      <c r="F90" s="58"/>
      <c r="G90" s="39"/>
      <c r="H90" s="40"/>
      <c r="I90" s="41">
        <f t="shared" ref="I90:I91" si="88">SUM(F90:H90)</f>
        <v>0</v>
      </c>
      <c r="J90" s="42">
        <f t="shared" ref="J90:J91" si="89">E90*F90</f>
        <v>0</v>
      </c>
      <c r="K90" s="43">
        <f t="shared" ref="K90:K91" si="90">E90*G90</f>
        <v>0</v>
      </c>
      <c r="L90" s="43">
        <f t="shared" ref="L90:L91" si="91">E90*H90</f>
        <v>0</v>
      </c>
      <c r="M90" s="17">
        <f t="shared" ref="M90:M91" si="92">SUM(J90:L90)</f>
        <v>0</v>
      </c>
    </row>
    <row r="91" spans="1:13" ht="28.5" outlineLevel="2" x14ac:dyDescent="0.25">
      <c r="A91" s="6" t="s">
        <v>86</v>
      </c>
      <c r="B91" s="6" t="s">
        <v>225</v>
      </c>
      <c r="C91" s="55" t="s">
        <v>232</v>
      </c>
      <c r="D91" s="24" t="s">
        <v>19</v>
      </c>
      <c r="E91" s="25">
        <v>2000</v>
      </c>
      <c r="F91" s="58"/>
      <c r="G91" s="39"/>
      <c r="H91" s="40"/>
      <c r="I91" s="41">
        <f t="shared" si="88"/>
        <v>0</v>
      </c>
      <c r="J91" s="42">
        <f t="shared" si="89"/>
        <v>0</v>
      </c>
      <c r="K91" s="43">
        <f t="shared" si="90"/>
        <v>0</v>
      </c>
      <c r="L91" s="43">
        <f t="shared" si="91"/>
        <v>0</v>
      </c>
      <c r="M91" s="17">
        <f t="shared" si="92"/>
        <v>0</v>
      </c>
    </row>
    <row r="92" spans="1:13" s="2" customFormat="1" outlineLevel="1" x14ac:dyDescent="0.25">
      <c r="A92" s="8" t="s">
        <v>87</v>
      </c>
      <c r="B92" s="8" t="s">
        <v>87</v>
      </c>
      <c r="C92" s="9" t="s">
        <v>83</v>
      </c>
      <c r="D92" s="7"/>
      <c r="E92" s="16"/>
      <c r="F92" s="34"/>
      <c r="G92" s="7"/>
      <c r="H92" s="35"/>
      <c r="I92" s="36"/>
      <c r="J92" s="56">
        <f>SUM(J93,)</f>
        <v>0</v>
      </c>
      <c r="K92" s="52">
        <f t="shared" ref="K92" si="93">SUM(K93,)</f>
        <v>0</v>
      </c>
      <c r="L92" s="52">
        <f t="shared" ref="L92" si="94">SUM(L93,)</f>
        <v>0</v>
      </c>
      <c r="M92" s="36">
        <f t="shared" ref="M92" si="95">SUM(M93,)</f>
        <v>0</v>
      </c>
    </row>
    <row r="93" spans="1:13" outlineLevel="2" x14ac:dyDescent="0.25">
      <c r="A93" s="6" t="s">
        <v>87</v>
      </c>
      <c r="B93" s="6" t="s">
        <v>224</v>
      </c>
      <c r="C93" s="55" t="s">
        <v>230</v>
      </c>
      <c r="D93" s="24" t="s">
        <v>3</v>
      </c>
      <c r="E93" s="25">
        <v>99</v>
      </c>
      <c r="F93" s="58"/>
      <c r="G93" s="39"/>
      <c r="H93" s="40"/>
      <c r="I93" s="41">
        <f t="shared" ref="I93:I94" si="96">SUM(F93:H93)</f>
        <v>0</v>
      </c>
      <c r="J93" s="42">
        <f t="shared" ref="J93:J94" si="97">E93*F93</f>
        <v>0</v>
      </c>
      <c r="K93" s="43">
        <f t="shared" ref="K93:K94" si="98">E93*G93</f>
        <v>0</v>
      </c>
      <c r="L93" s="43">
        <f t="shared" ref="L93:L94" si="99">E93*H93</f>
        <v>0</v>
      </c>
      <c r="M93" s="17">
        <f t="shared" ref="M93:M94" si="100">SUM(J93:L93)</f>
        <v>0</v>
      </c>
    </row>
    <row r="94" spans="1:13" outlineLevel="2" x14ac:dyDescent="0.25">
      <c r="A94" s="6" t="s">
        <v>87</v>
      </c>
      <c r="B94" s="6" t="s">
        <v>226</v>
      </c>
      <c r="C94" s="55" t="s">
        <v>233</v>
      </c>
      <c r="D94" s="24" t="s">
        <v>19</v>
      </c>
      <c r="E94" s="25">
        <v>750</v>
      </c>
      <c r="F94" s="58"/>
      <c r="G94" s="39"/>
      <c r="H94" s="40"/>
      <c r="I94" s="41">
        <f t="shared" si="96"/>
        <v>0</v>
      </c>
      <c r="J94" s="42">
        <f t="shared" si="97"/>
        <v>0</v>
      </c>
      <c r="K94" s="43">
        <f t="shared" si="98"/>
        <v>0</v>
      </c>
      <c r="L94" s="43">
        <f t="shared" si="99"/>
        <v>0</v>
      </c>
      <c r="M94" s="17">
        <f t="shared" si="100"/>
        <v>0</v>
      </c>
    </row>
    <row r="95" spans="1:13" s="2" customFormat="1" x14ac:dyDescent="0.25">
      <c r="A95" s="10" t="s">
        <v>46</v>
      </c>
      <c r="B95" s="10" t="s">
        <v>46</v>
      </c>
      <c r="C95" s="3" t="s">
        <v>79</v>
      </c>
      <c r="D95" s="11"/>
      <c r="E95" s="15"/>
      <c r="F95" s="32"/>
      <c r="G95" s="11"/>
      <c r="H95" s="33"/>
      <c r="I95" s="15"/>
      <c r="J95" s="32"/>
      <c r="K95" s="11"/>
      <c r="L95" s="11"/>
      <c r="M95" s="15"/>
    </row>
    <row r="96" spans="1:13" s="2" customFormat="1" outlineLevel="1" x14ac:dyDescent="0.25">
      <c r="A96" s="8" t="s">
        <v>48</v>
      </c>
      <c r="B96" s="8" t="s">
        <v>48</v>
      </c>
      <c r="C96" s="9" t="s">
        <v>47</v>
      </c>
      <c r="D96" s="7"/>
      <c r="E96" s="16"/>
      <c r="F96" s="34"/>
      <c r="G96" s="7"/>
      <c r="H96" s="35"/>
      <c r="I96" s="36"/>
      <c r="J96" s="54">
        <f>SUM(J97:J111)</f>
        <v>0</v>
      </c>
      <c r="K96" s="52">
        <f>SUM(K97:K111)</f>
        <v>0</v>
      </c>
      <c r="L96" s="52">
        <f>SUM(L97:L111)</f>
        <v>0</v>
      </c>
      <c r="M96" s="53">
        <f>SUM(M97:M111)</f>
        <v>0</v>
      </c>
    </row>
    <row r="97" spans="1:13" ht="30" outlineLevel="2" x14ac:dyDescent="0.25">
      <c r="A97" s="6" t="s">
        <v>48</v>
      </c>
      <c r="B97" s="6" t="s">
        <v>12</v>
      </c>
      <c r="C97" s="13" t="s">
        <v>74</v>
      </c>
      <c r="D97" s="12" t="s">
        <v>20</v>
      </c>
      <c r="E97" s="17">
        <f>3404+37</f>
        <v>3441</v>
      </c>
      <c r="F97" s="58"/>
      <c r="G97" s="39"/>
      <c r="H97" s="40"/>
      <c r="I97" s="41">
        <f t="shared" ref="I97:I111" si="101">SUM(F97:H97)</f>
        <v>0</v>
      </c>
      <c r="J97" s="42">
        <f t="shared" ref="J97:J111" si="102">E97*F97</f>
        <v>0</v>
      </c>
      <c r="K97" s="43">
        <f t="shared" ref="K97:K111" si="103">E97*G97</f>
        <v>0</v>
      </c>
      <c r="L97" s="43">
        <f t="shared" ref="L97:L111" si="104">E97*H97</f>
        <v>0</v>
      </c>
      <c r="M97" s="17">
        <f t="shared" ref="M97:M111" si="105">SUM(J97:L97)</f>
        <v>0</v>
      </c>
    </row>
    <row r="98" spans="1:13" outlineLevel="2" x14ac:dyDescent="0.25">
      <c r="A98" s="6" t="s">
        <v>48</v>
      </c>
      <c r="B98" s="6" t="s">
        <v>13</v>
      </c>
      <c r="C98" s="13" t="s">
        <v>51</v>
      </c>
      <c r="D98" s="12" t="s">
        <v>20</v>
      </c>
      <c r="E98" s="17">
        <v>3404</v>
      </c>
      <c r="F98" s="58"/>
      <c r="G98" s="39"/>
      <c r="H98" s="40"/>
      <c r="I98" s="41">
        <f t="shared" si="101"/>
        <v>0</v>
      </c>
      <c r="J98" s="42">
        <f t="shared" si="102"/>
        <v>0</v>
      </c>
      <c r="K98" s="43">
        <f t="shared" si="103"/>
        <v>0</v>
      </c>
      <c r="L98" s="43">
        <f t="shared" si="104"/>
        <v>0</v>
      </c>
      <c r="M98" s="17">
        <f t="shared" si="105"/>
        <v>0</v>
      </c>
    </row>
    <row r="99" spans="1:13" outlineLevel="2" x14ac:dyDescent="0.25">
      <c r="A99" s="6" t="s">
        <v>48</v>
      </c>
      <c r="B99" s="6" t="s">
        <v>14</v>
      </c>
      <c r="C99" s="13" t="s">
        <v>52</v>
      </c>
      <c r="D99" s="12" t="s">
        <v>21</v>
      </c>
      <c r="E99" s="17">
        <v>116</v>
      </c>
      <c r="F99" s="58"/>
      <c r="G99" s="39"/>
      <c r="H99" s="40"/>
      <c r="I99" s="41">
        <f t="shared" si="101"/>
        <v>0</v>
      </c>
      <c r="J99" s="42">
        <f t="shared" si="102"/>
        <v>0</v>
      </c>
      <c r="K99" s="43">
        <f t="shared" si="103"/>
        <v>0</v>
      </c>
      <c r="L99" s="43">
        <f t="shared" si="104"/>
        <v>0</v>
      </c>
      <c r="M99" s="17">
        <f t="shared" si="105"/>
        <v>0</v>
      </c>
    </row>
    <row r="100" spans="1:13" outlineLevel="2" x14ac:dyDescent="0.25">
      <c r="A100" s="6" t="s">
        <v>48</v>
      </c>
      <c r="B100" s="6" t="s">
        <v>15</v>
      </c>
      <c r="C100" s="13" t="s">
        <v>53</v>
      </c>
      <c r="D100" s="12" t="s">
        <v>21</v>
      </c>
      <c r="E100" s="17">
        <v>116</v>
      </c>
      <c r="F100" s="58"/>
      <c r="G100" s="39"/>
      <c r="H100" s="40"/>
      <c r="I100" s="41">
        <f t="shared" si="101"/>
        <v>0</v>
      </c>
      <c r="J100" s="42">
        <f t="shared" si="102"/>
        <v>0</v>
      </c>
      <c r="K100" s="43">
        <f t="shared" si="103"/>
        <v>0</v>
      </c>
      <c r="L100" s="43">
        <f t="shared" si="104"/>
        <v>0</v>
      </c>
      <c r="M100" s="17">
        <f t="shared" si="105"/>
        <v>0</v>
      </c>
    </row>
    <row r="101" spans="1:13" ht="30" outlineLevel="2" x14ac:dyDescent="0.25">
      <c r="A101" s="6" t="s">
        <v>48</v>
      </c>
      <c r="B101" s="6" t="s">
        <v>16</v>
      </c>
      <c r="C101" s="13" t="s">
        <v>72</v>
      </c>
      <c r="D101" s="12" t="s">
        <v>21</v>
      </c>
      <c r="E101" s="17">
        <v>116</v>
      </c>
      <c r="F101" s="58"/>
      <c r="G101" s="39"/>
      <c r="H101" s="40"/>
      <c r="I101" s="41">
        <f t="shared" si="101"/>
        <v>0</v>
      </c>
      <c r="J101" s="42">
        <f t="shared" si="102"/>
        <v>0</v>
      </c>
      <c r="K101" s="43">
        <f t="shared" si="103"/>
        <v>0</v>
      </c>
      <c r="L101" s="43">
        <f t="shared" si="104"/>
        <v>0</v>
      </c>
      <c r="M101" s="17">
        <f t="shared" si="105"/>
        <v>0</v>
      </c>
    </row>
    <row r="102" spans="1:13" outlineLevel="2" x14ac:dyDescent="0.25">
      <c r="A102" s="6" t="s">
        <v>48</v>
      </c>
      <c r="B102" s="6" t="s">
        <v>22</v>
      </c>
      <c r="C102" s="13" t="s">
        <v>63</v>
      </c>
      <c r="D102" s="12" t="s">
        <v>21</v>
      </c>
      <c r="E102" s="17">
        <v>470</v>
      </c>
      <c r="F102" s="58"/>
      <c r="G102" s="39"/>
      <c r="H102" s="40"/>
      <c r="I102" s="41">
        <f t="shared" si="101"/>
        <v>0</v>
      </c>
      <c r="J102" s="42">
        <f t="shared" si="102"/>
        <v>0</v>
      </c>
      <c r="K102" s="43">
        <f t="shared" si="103"/>
        <v>0</v>
      </c>
      <c r="L102" s="43">
        <f t="shared" si="104"/>
        <v>0</v>
      </c>
      <c r="M102" s="17">
        <f t="shared" si="105"/>
        <v>0</v>
      </c>
    </row>
    <row r="103" spans="1:13" outlineLevel="2" x14ac:dyDescent="0.25">
      <c r="A103" s="6" t="s">
        <v>48</v>
      </c>
      <c r="B103" s="6" t="s">
        <v>54</v>
      </c>
      <c r="C103" s="57" t="s">
        <v>64</v>
      </c>
      <c r="D103" s="12" t="s">
        <v>21</v>
      </c>
      <c r="E103" s="17">
        <v>750</v>
      </c>
      <c r="F103" s="58"/>
      <c r="G103" s="39"/>
      <c r="H103" s="40"/>
      <c r="I103" s="41">
        <f t="shared" si="101"/>
        <v>0</v>
      </c>
      <c r="J103" s="42">
        <f t="shared" si="102"/>
        <v>0</v>
      </c>
      <c r="K103" s="43">
        <f t="shared" si="103"/>
        <v>0</v>
      </c>
      <c r="L103" s="43">
        <f t="shared" si="104"/>
        <v>0</v>
      </c>
      <c r="M103" s="17">
        <f t="shared" si="105"/>
        <v>0</v>
      </c>
    </row>
    <row r="104" spans="1:13" outlineLevel="2" x14ac:dyDescent="0.25">
      <c r="A104" s="6" t="s">
        <v>48</v>
      </c>
      <c r="B104" s="6" t="s">
        <v>55</v>
      </c>
      <c r="C104" s="14" t="s">
        <v>73</v>
      </c>
      <c r="D104" s="12" t="s">
        <v>21</v>
      </c>
      <c r="E104" s="17">
        <v>365</v>
      </c>
      <c r="F104" s="58"/>
      <c r="G104" s="39"/>
      <c r="H104" s="40"/>
      <c r="I104" s="41">
        <f t="shared" ref="I104" si="106">SUM(F104:H104)</f>
        <v>0</v>
      </c>
      <c r="J104" s="42">
        <f t="shared" ref="J104" si="107">E104*F104</f>
        <v>0</v>
      </c>
      <c r="K104" s="43">
        <f t="shared" ref="K104" si="108">E104*G104</f>
        <v>0</v>
      </c>
      <c r="L104" s="43">
        <f t="shared" ref="L104" si="109">E104*H104</f>
        <v>0</v>
      </c>
      <c r="M104" s="17">
        <f t="shared" ref="M104" si="110">SUM(J104:L104)</f>
        <v>0</v>
      </c>
    </row>
    <row r="105" spans="1:13" ht="16.5" customHeight="1" outlineLevel="2" x14ac:dyDescent="0.25">
      <c r="A105" s="6" t="s">
        <v>48</v>
      </c>
      <c r="B105" s="6" t="s">
        <v>56</v>
      </c>
      <c r="C105" s="14" t="s">
        <v>231</v>
      </c>
      <c r="D105" s="12" t="s">
        <v>20</v>
      </c>
      <c r="E105" s="17">
        <v>3520</v>
      </c>
      <c r="F105" s="58"/>
      <c r="G105" s="39"/>
      <c r="H105" s="40"/>
      <c r="I105" s="41">
        <f t="shared" si="101"/>
        <v>0</v>
      </c>
      <c r="J105" s="42">
        <f t="shared" si="102"/>
        <v>0</v>
      </c>
      <c r="K105" s="43">
        <f t="shared" si="103"/>
        <v>0</v>
      </c>
      <c r="L105" s="43">
        <f t="shared" si="104"/>
        <v>0</v>
      </c>
      <c r="M105" s="17">
        <f t="shared" si="105"/>
        <v>0</v>
      </c>
    </row>
    <row r="106" spans="1:13" outlineLevel="2" x14ac:dyDescent="0.25">
      <c r="A106" s="6" t="s">
        <v>48</v>
      </c>
      <c r="B106" s="6" t="s">
        <v>57</v>
      </c>
      <c r="C106" s="13" t="s">
        <v>65</v>
      </c>
      <c r="D106" s="12" t="s">
        <v>23</v>
      </c>
      <c r="E106" s="17">
        <v>14</v>
      </c>
      <c r="F106" s="58"/>
      <c r="G106" s="39"/>
      <c r="H106" s="40"/>
      <c r="I106" s="41">
        <f t="shared" si="101"/>
        <v>0</v>
      </c>
      <c r="J106" s="42">
        <f t="shared" si="102"/>
        <v>0</v>
      </c>
      <c r="K106" s="43">
        <f t="shared" si="103"/>
        <v>0</v>
      </c>
      <c r="L106" s="43">
        <f t="shared" si="104"/>
        <v>0</v>
      </c>
      <c r="M106" s="17">
        <f t="shared" si="105"/>
        <v>0</v>
      </c>
    </row>
    <row r="107" spans="1:13" outlineLevel="2" x14ac:dyDescent="0.25">
      <c r="A107" s="6" t="s">
        <v>48</v>
      </c>
      <c r="B107" s="6" t="s">
        <v>58</v>
      </c>
      <c r="C107" s="13" t="s">
        <v>66</v>
      </c>
      <c r="D107" s="12" t="s">
        <v>23</v>
      </c>
      <c r="E107" s="17">
        <v>18</v>
      </c>
      <c r="F107" s="58"/>
      <c r="G107" s="39"/>
      <c r="H107" s="40"/>
      <c r="I107" s="41">
        <f t="shared" si="101"/>
        <v>0</v>
      </c>
      <c r="J107" s="42">
        <f t="shared" si="102"/>
        <v>0</v>
      </c>
      <c r="K107" s="43">
        <f t="shared" si="103"/>
        <v>0</v>
      </c>
      <c r="L107" s="43">
        <f t="shared" si="104"/>
        <v>0</v>
      </c>
      <c r="M107" s="17">
        <f t="shared" si="105"/>
        <v>0</v>
      </c>
    </row>
    <row r="108" spans="1:13" outlineLevel="2" x14ac:dyDescent="0.25">
      <c r="A108" s="6" t="s">
        <v>48</v>
      </c>
      <c r="B108" s="6" t="s">
        <v>59</v>
      </c>
      <c r="C108" s="13" t="s">
        <v>67</v>
      </c>
      <c r="D108" s="12" t="s">
        <v>23</v>
      </c>
      <c r="E108" s="17">
        <v>3</v>
      </c>
      <c r="F108" s="58"/>
      <c r="G108" s="39"/>
      <c r="H108" s="40"/>
      <c r="I108" s="41">
        <f t="shared" si="101"/>
        <v>0</v>
      </c>
      <c r="J108" s="42">
        <f t="shared" si="102"/>
        <v>0</v>
      </c>
      <c r="K108" s="43">
        <f t="shared" si="103"/>
        <v>0</v>
      </c>
      <c r="L108" s="43">
        <f t="shared" si="104"/>
        <v>0</v>
      </c>
      <c r="M108" s="17">
        <f t="shared" si="105"/>
        <v>0</v>
      </c>
    </row>
    <row r="109" spans="1:13" outlineLevel="2" x14ac:dyDescent="0.25">
      <c r="A109" s="6" t="s">
        <v>48</v>
      </c>
      <c r="B109" s="6" t="s">
        <v>60</v>
      </c>
      <c r="C109" s="13" t="s">
        <v>68</v>
      </c>
      <c r="D109" s="12" t="s">
        <v>23</v>
      </c>
      <c r="E109" s="17">
        <v>3</v>
      </c>
      <c r="F109" s="58"/>
      <c r="G109" s="39"/>
      <c r="H109" s="40"/>
      <c r="I109" s="41">
        <f t="shared" si="101"/>
        <v>0</v>
      </c>
      <c r="J109" s="42">
        <f t="shared" si="102"/>
        <v>0</v>
      </c>
      <c r="K109" s="43">
        <f t="shared" si="103"/>
        <v>0</v>
      </c>
      <c r="L109" s="43">
        <f t="shared" si="104"/>
        <v>0</v>
      </c>
      <c r="M109" s="17">
        <f t="shared" si="105"/>
        <v>0</v>
      </c>
    </row>
    <row r="110" spans="1:13" outlineLevel="2" x14ac:dyDescent="0.25">
      <c r="A110" s="6" t="s">
        <v>48</v>
      </c>
      <c r="B110" s="6" t="s">
        <v>61</v>
      </c>
      <c r="C110" s="13" t="s">
        <v>69</v>
      </c>
      <c r="D110" s="12" t="s">
        <v>19</v>
      </c>
      <c r="E110" s="17">
        <v>3.4</v>
      </c>
      <c r="F110" s="58"/>
      <c r="G110" s="39"/>
      <c r="H110" s="40"/>
      <c r="I110" s="41">
        <f t="shared" si="101"/>
        <v>0</v>
      </c>
      <c r="J110" s="42">
        <f t="shared" si="102"/>
        <v>0</v>
      </c>
      <c r="K110" s="43">
        <f t="shared" si="103"/>
        <v>0</v>
      </c>
      <c r="L110" s="43">
        <f t="shared" si="104"/>
        <v>0</v>
      </c>
      <c r="M110" s="17">
        <f t="shared" si="105"/>
        <v>0</v>
      </c>
    </row>
    <row r="111" spans="1:13" outlineLevel="2" x14ac:dyDescent="0.25">
      <c r="A111" s="6" t="s">
        <v>48</v>
      </c>
      <c r="B111" s="6" t="s">
        <v>62</v>
      </c>
      <c r="C111" s="13" t="s">
        <v>70</v>
      </c>
      <c r="D111" s="12" t="s">
        <v>19</v>
      </c>
      <c r="E111" s="17">
        <v>0.22</v>
      </c>
      <c r="F111" s="58"/>
      <c r="G111" s="39"/>
      <c r="H111" s="40"/>
      <c r="I111" s="41">
        <f t="shared" si="101"/>
        <v>0</v>
      </c>
      <c r="J111" s="42">
        <f t="shared" si="102"/>
        <v>0</v>
      </c>
      <c r="K111" s="43">
        <f t="shared" si="103"/>
        <v>0</v>
      </c>
      <c r="L111" s="43">
        <f t="shared" si="104"/>
        <v>0</v>
      </c>
      <c r="M111" s="17">
        <f t="shared" si="105"/>
        <v>0</v>
      </c>
    </row>
    <row r="112" spans="1:13" s="2" customFormat="1" outlineLevel="1" x14ac:dyDescent="0.25">
      <c r="A112" s="8" t="s">
        <v>49</v>
      </c>
      <c r="B112" s="8" t="s">
        <v>49</v>
      </c>
      <c r="C112" s="9" t="s">
        <v>50</v>
      </c>
      <c r="D112" s="7"/>
      <c r="E112" s="16"/>
      <c r="F112" s="34"/>
      <c r="G112" s="7"/>
      <c r="H112" s="35"/>
      <c r="I112" s="36"/>
      <c r="J112" s="56">
        <f>SUM(J113,)</f>
        <v>0</v>
      </c>
      <c r="K112" s="52">
        <f t="shared" ref="K112:M112" si="111">SUM(K113,)</f>
        <v>0</v>
      </c>
      <c r="L112" s="52">
        <f t="shared" si="111"/>
        <v>0</v>
      </c>
      <c r="M112" s="36">
        <f t="shared" si="111"/>
        <v>0</v>
      </c>
    </row>
    <row r="113" spans="1:13" ht="35.25" customHeight="1" outlineLevel="2" x14ac:dyDescent="0.25">
      <c r="A113" s="6" t="s">
        <v>49</v>
      </c>
      <c r="B113" s="6" t="s">
        <v>18</v>
      </c>
      <c r="C113" s="55" t="s">
        <v>71</v>
      </c>
      <c r="D113" s="24" t="s">
        <v>20</v>
      </c>
      <c r="E113" s="25">
        <v>3330</v>
      </c>
      <c r="F113" s="58"/>
      <c r="G113" s="39"/>
      <c r="H113" s="40"/>
      <c r="I113" s="41">
        <f t="shared" ref="I113" si="112">SUM(F113:H113)</f>
        <v>0</v>
      </c>
      <c r="J113" s="42">
        <f t="shared" ref="J113" si="113">E113*F113</f>
        <v>0</v>
      </c>
      <c r="K113" s="43">
        <f t="shared" ref="K113" si="114">E113*G113</f>
        <v>0</v>
      </c>
      <c r="L113" s="43">
        <f t="shared" ref="L113" si="115">E113*H113</f>
        <v>0</v>
      </c>
      <c r="M113" s="17">
        <f t="shared" ref="M113" si="116">SUM(J113:L113)</f>
        <v>0</v>
      </c>
    </row>
    <row r="114" spans="1:13" s="2" customFormat="1" x14ac:dyDescent="0.25">
      <c r="A114" s="10" t="s">
        <v>239</v>
      </c>
      <c r="B114" s="10" t="s">
        <v>239</v>
      </c>
      <c r="C114" s="3" t="s">
        <v>242</v>
      </c>
      <c r="D114" s="11"/>
      <c r="E114" s="15"/>
      <c r="F114" s="32"/>
      <c r="G114" s="11"/>
      <c r="H114" s="33"/>
      <c r="I114" s="15"/>
      <c r="J114" s="32"/>
      <c r="K114" s="11"/>
      <c r="L114" s="11"/>
      <c r="M114" s="15"/>
    </row>
    <row r="115" spans="1:13" s="2" customFormat="1" outlineLevel="1" x14ac:dyDescent="0.25">
      <c r="A115" s="8" t="s">
        <v>240</v>
      </c>
      <c r="B115" s="8" t="s">
        <v>240</v>
      </c>
      <c r="C115" s="9" t="s">
        <v>243</v>
      </c>
      <c r="D115" s="7"/>
      <c r="E115" s="16"/>
      <c r="F115" s="34"/>
      <c r="G115" s="7"/>
      <c r="H115" s="35"/>
      <c r="I115" s="36"/>
      <c r="J115" s="56">
        <f>SUM(J116:J116,)</f>
        <v>0</v>
      </c>
      <c r="K115" s="52">
        <f>SUM(K116:K116,)</f>
        <v>0</v>
      </c>
      <c r="L115" s="52">
        <f>SUM(L116:L116,)</f>
        <v>0</v>
      </c>
      <c r="M115" s="52">
        <f>SUM(M116:M116,)</f>
        <v>0</v>
      </c>
    </row>
    <row r="116" spans="1:13" ht="30" outlineLevel="2" x14ac:dyDescent="0.25">
      <c r="A116" s="6" t="s">
        <v>240</v>
      </c>
      <c r="B116" s="6" t="s">
        <v>241</v>
      </c>
      <c r="C116" s="13" t="s">
        <v>244</v>
      </c>
      <c r="D116" s="12" t="s">
        <v>19</v>
      </c>
      <c r="E116" s="17">
        <v>4901.49</v>
      </c>
      <c r="F116" s="58"/>
      <c r="G116" s="39"/>
      <c r="H116" s="40"/>
      <c r="I116" s="41">
        <f t="shared" ref="I116" si="117">SUM(F116:H116)</f>
        <v>0</v>
      </c>
      <c r="J116" s="42">
        <f t="shared" ref="J116" si="118">E116*F116</f>
        <v>0</v>
      </c>
      <c r="K116" s="43">
        <f t="shared" ref="K116" si="119">E116*G116</f>
        <v>0</v>
      </c>
      <c r="L116" s="43">
        <f t="shared" ref="L116" si="120">E116*H116</f>
        <v>0</v>
      </c>
      <c r="M116" s="17">
        <f t="shared" ref="M116" si="121">SUM(J116:L116)</f>
        <v>0</v>
      </c>
    </row>
    <row r="117" spans="1:13" ht="15.75" customHeight="1" x14ac:dyDescent="0.25">
      <c r="A117" s="61" t="s">
        <v>31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3"/>
    </row>
    <row r="118" spans="1:13" ht="32.25" customHeight="1" x14ac:dyDescent="0.25">
      <c r="A118" s="44"/>
      <c r="B118" s="64" t="s">
        <v>32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6"/>
    </row>
    <row r="119" spans="1:13" ht="30.75" customHeight="1" x14ac:dyDescent="0.25">
      <c r="A119" s="44"/>
      <c r="B119" s="64" t="s">
        <v>33</v>
      </c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6"/>
    </row>
    <row r="120" spans="1:13" ht="31.5" customHeight="1" x14ac:dyDescent="0.25">
      <c r="A120" s="44"/>
      <c r="B120" s="67" t="s">
        <v>34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9"/>
    </row>
    <row r="121" spans="1:13" ht="32.25" customHeight="1" x14ac:dyDescent="0.25">
      <c r="A121" s="44"/>
      <c r="B121" s="67" t="s">
        <v>35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9"/>
    </row>
    <row r="122" spans="1:13" x14ac:dyDescent="0.25">
      <c r="A122" s="44"/>
      <c r="B122" s="67" t="s">
        <v>36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9"/>
    </row>
    <row r="123" spans="1:13" x14ac:dyDescent="0.25">
      <c r="A123" s="44"/>
      <c r="B123" s="67" t="s">
        <v>37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9"/>
    </row>
    <row r="124" spans="1:13" ht="45.75" customHeight="1" x14ac:dyDescent="0.25">
      <c r="A124" s="44"/>
      <c r="B124" s="67" t="s">
        <v>38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9"/>
    </row>
    <row r="125" spans="1:13" x14ac:dyDescent="0.25">
      <c r="A125" s="44"/>
      <c r="B125" s="67" t="s">
        <v>39</v>
      </c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9"/>
    </row>
    <row r="126" spans="1:13" ht="39" customHeight="1" x14ac:dyDescent="0.25">
      <c r="A126" s="44"/>
      <c r="B126" s="67" t="s">
        <v>45</v>
      </c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9"/>
    </row>
    <row r="127" spans="1:13" ht="53.25" customHeight="1" thickBot="1" x14ac:dyDescent="0.3">
      <c r="A127" s="45"/>
      <c r="B127" s="70" t="s">
        <v>40</v>
      </c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2"/>
    </row>
    <row r="128" spans="1:13" x14ac:dyDescent="0.25">
      <c r="A128" s="5"/>
    </row>
    <row r="129" spans="1:13" x14ac:dyDescent="0.25">
      <c r="A129" s="5"/>
    </row>
    <row r="130" spans="1:13" x14ac:dyDescent="0.25">
      <c r="A130" s="5"/>
    </row>
    <row r="131" spans="1:13" x14ac:dyDescent="0.25">
      <c r="A131" s="5"/>
      <c r="C131" s="46"/>
      <c r="D131" s="47"/>
      <c r="E131" s="47"/>
      <c r="H131" s="46"/>
      <c r="I131" s="46"/>
      <c r="J131" s="46"/>
      <c r="K131" s="46"/>
      <c r="L131" s="46"/>
      <c r="M131" s="46"/>
    </row>
    <row r="132" spans="1:13" x14ac:dyDescent="0.25">
      <c r="A132" s="5"/>
      <c r="C132" s="48" t="s">
        <v>41</v>
      </c>
      <c r="H132" s="73" t="s">
        <v>42</v>
      </c>
      <c r="I132" s="73"/>
      <c r="J132" s="73"/>
      <c r="K132" s="73"/>
      <c r="L132" s="73"/>
      <c r="M132" s="73"/>
    </row>
  </sheetData>
  <mergeCells count="18">
    <mergeCell ref="J7:M7"/>
    <mergeCell ref="F7:I7"/>
    <mergeCell ref="B3:B6"/>
    <mergeCell ref="C4:E4"/>
    <mergeCell ref="C6:E6"/>
    <mergeCell ref="C3:E3"/>
    <mergeCell ref="B127:M127"/>
    <mergeCell ref="H132:M132"/>
    <mergeCell ref="B120:M120"/>
    <mergeCell ref="B121:M121"/>
    <mergeCell ref="B122:M122"/>
    <mergeCell ref="B123:M123"/>
    <mergeCell ref="B124:M124"/>
    <mergeCell ref="A117:M117"/>
    <mergeCell ref="B118:M118"/>
    <mergeCell ref="B119:M119"/>
    <mergeCell ref="B125:M125"/>
    <mergeCell ref="B126:M126"/>
  </mergeCells>
  <pageMargins left="0.25" right="0.25" top="0.75" bottom="0.75" header="0.3" footer="0.3"/>
  <pageSetup paperSize="9" scale="64" fitToHeight="0" orientation="landscape" r:id="rId1"/>
  <rowBreaks count="2" manualBreakCount="2">
    <brk id="45" max="12" man="1"/>
    <brk id="9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подземная часть до отм. 0.000</vt:lpstr>
      <vt:lpstr>'подземная часть до отм. 0.000'!Заголовки_для_печати</vt:lpstr>
      <vt:lpstr>'подземная часть до отм. 0.000'!Область_печати</vt:lpstr>
    </vt:vector>
  </TitlesOfParts>
  <Company>Эталон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Кашинский</dc:creator>
  <cp:lastModifiedBy>Юсин Роман Витальевич</cp:lastModifiedBy>
  <cp:lastPrinted>2023-06-27T15:20:09Z</cp:lastPrinted>
  <dcterms:created xsi:type="dcterms:W3CDTF">2012-02-18T10:18:33Z</dcterms:created>
  <dcterms:modified xsi:type="dcterms:W3CDTF">2023-07-04T13:01:17Z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