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Y:\5 Конкурсы\3 Конкурсы РКС Москва\1. Автозаводская\Черновая отделка\Стяжка\"/>
    </mc:Choice>
  </mc:AlternateContent>
  <bookViews>
    <workbookView xWindow="0" yWindow="0" windowWidth="28800" windowHeight="12300" tabRatio="500"/>
  </bookViews>
  <sheets>
    <sheet name="отделка МОП и апарт." sheetId="21" r:id="rId1"/>
    <sheet name="Лист1" sheetId="22" r:id="rId2"/>
  </sheets>
  <definedNames>
    <definedName name="_xlnm._FilterDatabase" localSheetId="0" hidden="1">'отделка МОП и апарт.'!$A$18:$R$83</definedName>
    <definedName name="_xlnm.Print_Titles" localSheetId="0">'отделка МОП и апарт.'!$16:$16</definedName>
    <definedName name="_xlnm.Print_Area" localSheetId="0">'отделка МОП и апарт.'!$A$1:$R$109</definedName>
  </definedNames>
  <calcPr calcId="162913" fullPrecision="0"/>
</workbook>
</file>

<file path=xl/calcChain.xml><?xml version="1.0" encoding="utf-8"?>
<calcChain xmlns="http://schemas.openxmlformats.org/spreadsheetml/2006/main">
  <c r="O22" i="21" l="1"/>
  <c r="O37" i="21" l="1"/>
  <c r="O36" i="21"/>
  <c r="E37" i="21"/>
  <c r="P37" i="21" s="1"/>
  <c r="E36" i="21"/>
  <c r="P36" i="21" s="1"/>
  <c r="R37" i="21" l="1"/>
  <c r="Q37" i="21"/>
  <c r="R36" i="21"/>
  <c r="P35" i="21"/>
  <c r="Q36" i="21"/>
  <c r="Q35" i="21" l="1"/>
  <c r="R35" i="21"/>
  <c r="O45" i="21"/>
  <c r="O44" i="21"/>
  <c r="O34" i="21" l="1"/>
  <c r="E34" i="21"/>
  <c r="P34" i="21" s="1"/>
  <c r="P33" i="21" s="1"/>
  <c r="O32" i="21"/>
  <c r="E32" i="21"/>
  <c r="Q32" i="21" s="1"/>
  <c r="Q31" i="21" s="1"/>
  <c r="O49" i="21"/>
  <c r="E49" i="21"/>
  <c r="Q49" i="21" s="1"/>
  <c r="O47" i="21"/>
  <c r="E47" i="21"/>
  <c r="Q47" i="21" s="1"/>
  <c r="Q46" i="21" s="1"/>
  <c r="O30" i="21"/>
  <c r="E30" i="21"/>
  <c r="Q30" i="21" s="1"/>
  <c r="Q29" i="21" s="1"/>
  <c r="O28" i="21"/>
  <c r="E28" i="21"/>
  <c r="Q28" i="21" s="1"/>
  <c r="O27" i="21"/>
  <c r="E27" i="21"/>
  <c r="Q27" i="21" s="1"/>
  <c r="O25" i="21"/>
  <c r="E25" i="21"/>
  <c r="Q25" i="21" s="1"/>
  <c r="Q24" i="21" s="1"/>
  <c r="O23" i="21"/>
  <c r="E23" i="21"/>
  <c r="Q23" i="21" s="1"/>
  <c r="E22" i="21"/>
  <c r="E45" i="21"/>
  <c r="E44" i="21"/>
  <c r="R44" i="21" s="1"/>
  <c r="O42" i="21"/>
  <c r="E42" i="21"/>
  <c r="Q42" i="21" s="1"/>
  <c r="O41" i="21"/>
  <c r="E41" i="21"/>
  <c r="Q41" i="21" s="1"/>
  <c r="R58" i="21" l="1"/>
  <c r="R57" i="21"/>
  <c r="R56" i="21"/>
  <c r="R55" i="21"/>
  <c r="R53" i="21"/>
  <c r="R54" i="21"/>
  <c r="R52" i="21"/>
  <c r="P22" i="21"/>
  <c r="R22" i="21"/>
  <c r="Q22" i="21"/>
  <c r="Q21" i="21" s="1"/>
  <c r="Q40" i="21"/>
  <c r="P45" i="21"/>
  <c r="R45" i="21"/>
  <c r="Q45" i="21"/>
  <c r="Q26" i="21"/>
  <c r="Q44" i="21"/>
  <c r="P44" i="21"/>
  <c r="Q48" i="21"/>
  <c r="R32" i="21"/>
  <c r="R31" i="21" s="1"/>
  <c r="R34" i="21"/>
  <c r="R33" i="21" s="1"/>
  <c r="Q34" i="21"/>
  <c r="Q33" i="21" s="1"/>
  <c r="R25" i="21"/>
  <c r="R24" i="21" s="1"/>
  <c r="R49" i="21"/>
  <c r="P32" i="21"/>
  <c r="P31" i="21" s="1"/>
  <c r="R47" i="21"/>
  <c r="R46" i="21" s="1"/>
  <c r="R41" i="21"/>
  <c r="R30" i="21"/>
  <c r="P49" i="21"/>
  <c r="R27" i="21"/>
  <c r="R28" i="21"/>
  <c r="P47" i="21"/>
  <c r="P46" i="21" s="1"/>
  <c r="P27" i="21"/>
  <c r="P28" i="21"/>
  <c r="P30" i="21"/>
  <c r="P29" i="21" s="1"/>
  <c r="R23" i="21"/>
  <c r="P23" i="21"/>
  <c r="P25" i="21"/>
  <c r="P24" i="21" s="1"/>
  <c r="R42" i="21"/>
  <c r="R43" i="21"/>
  <c r="P41" i="21"/>
  <c r="P42" i="21"/>
  <c r="Q20" i="21" l="1"/>
  <c r="Q19" i="21" s="1"/>
  <c r="R21" i="21"/>
  <c r="P26" i="21"/>
  <c r="R48" i="21"/>
  <c r="R40" i="21"/>
  <c r="R39" i="21" s="1"/>
  <c r="R38" i="21" s="1"/>
  <c r="P43" i="21"/>
  <c r="Q43" i="21"/>
  <c r="Q39" i="21" s="1"/>
  <c r="Q38" i="21" s="1"/>
  <c r="P21" i="21"/>
  <c r="P20" i="21" s="1"/>
  <c r="P19" i="21" s="1"/>
  <c r="R26" i="21"/>
  <c r="R29" i="21"/>
  <c r="P40" i="21"/>
  <c r="P48" i="21"/>
  <c r="Q18" i="21" l="1"/>
  <c r="Q50" i="21" s="1"/>
  <c r="P39" i="21"/>
  <c r="P38" i="21" s="1"/>
  <c r="P18" i="21"/>
  <c r="P50" i="21" s="1"/>
  <c r="R20" i="21"/>
  <c r="R19" i="21" s="1"/>
  <c r="R18" i="21" s="1"/>
  <c r="R50" i="21" s="1"/>
  <c r="R51" i="21" s="1"/>
</calcChain>
</file>

<file path=xl/sharedStrings.xml><?xml version="1.0" encoding="utf-8"?>
<sst xmlns="http://schemas.openxmlformats.org/spreadsheetml/2006/main" count="175" uniqueCount="155">
  <si>
    <t>Ед.изм</t>
  </si>
  <si>
    <t>Наименование позиции</t>
  </si>
  <si>
    <t>№ п/п</t>
  </si>
  <si>
    <t>Стоимость на ед. с НДС, руб</t>
  </si>
  <si>
    <t>Стоимость всего с НДС, руб</t>
  </si>
  <si>
    <t xml:space="preserve">Цена работ </t>
  </si>
  <si>
    <t>Материалы</t>
  </si>
  <si>
    <t>Всего</t>
  </si>
  <si>
    <t>Цена материалов</t>
  </si>
  <si>
    <t>1</t>
  </si>
  <si>
    <r>
      <t xml:space="preserve">_____________ </t>
    </r>
    <r>
      <rPr>
        <b/>
        <sz val="12"/>
        <rFont val="Times New Roman"/>
        <family val="1"/>
        <charset val="204"/>
      </rPr>
      <t xml:space="preserve">. . </t>
    </r>
    <r>
      <rPr>
        <sz val="12"/>
        <rFont val="Times New Roman"/>
        <family val="2"/>
        <charset val="204"/>
      </rPr>
      <t xml:space="preserve">
М.П.</t>
    </r>
  </si>
  <si>
    <t>Подрядчик
ООО ""
Генеральный директор</t>
  </si>
  <si>
    <t>Генподрядчик
ООО "РКС-Строй"
Генеральный директор</t>
  </si>
  <si>
    <t>- Объемы работ принимаются фактически выполнненые.</t>
  </si>
  <si>
    <t>- Перерасход материалов, в т.ч. на раскрой, запас, некратные места, трудновосполнимые потери и т.п.</t>
  </si>
  <si>
    <t>В единичных расценках учтены следующие  расходы:</t>
  </si>
  <si>
    <t xml:space="preserve"> Единичные цены твердые и фиксированные на весь период работ.</t>
  </si>
  <si>
    <t>6.  В случае обнаружения не соответствия в проектном решении, или в техническом регламенте, или в инструкциях производителя требований ГОСТ и СНиП предъявленных к конструкциям или материалам, их необходимо согласовать с заказчиком и в подсчете объемов учесть правильное решение.</t>
  </si>
  <si>
    <t>2. Коммерческое предложение включает все мероприятия, связанные с производством работ в зимний период.</t>
  </si>
  <si>
    <t>- Учтены все возможные удорожания стоимости работ и технические сложности.</t>
  </si>
  <si>
    <t>м2</t>
  </si>
  <si>
    <t>3.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</si>
  <si>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 xml:space="preserve">4.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СНиП, СП и включены в коммерческое предложение.                     </t>
  </si>
  <si>
    <t>5.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</si>
  <si>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9.  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улавливателей от падения должно быть включено в расценку коммерческого предложения.                                                                                                                                                                                                                                                                                                                                                                                                                                                                                                                                                                                                                                                                                                                                                                                                                     10. Разработка технологической документации (ППР, технологических карт), включая согласование в соответствующих организациях, обязательна при производстве работ на стройплощадке и включена в стоимость работ.</t>
  </si>
  <si>
    <t>11. Работы по необходимым испытаниям,  включены в единичные цены Предложения, учтены и отдельно оплачиваться не будут</t>
  </si>
  <si>
    <t>12. 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 Заказчиком и проч. Данные работы должны быть включены в единичные цены Предложения, учтены и отдельно оплачиваться не будут.</t>
  </si>
  <si>
    <t xml:space="preserve">Субподрядчиком подтверждается и учтено в единичных расценках и Цене работ: </t>
  </si>
  <si>
    <t>- Расходы на геодезическое сопровождение и исполнительную документацию.</t>
  </si>
  <si>
    <t>- Расходы на мобилизацию/демобилизацию.</t>
  </si>
  <si>
    <t>- Расходы на охрану труда, защитные мероприятия и средства подмащивания.</t>
  </si>
  <si>
    <t>- Расходы на разработку ППР и согласование в установленном порядке.</t>
  </si>
  <si>
    <t>- Расходы на доставку, разгрузку материалов, перемещение на объекте,  подачу в зону производства работ.</t>
  </si>
  <si>
    <t>- Включена вся необходимая строительная техника, оборудование, материалы.</t>
  </si>
  <si>
    <t>- Удержание на гарантийный период (возврат гарантийного удержания через 12 месяцев с даты подписания последней КС.) - 5 % от стоимости СМР.</t>
  </si>
  <si>
    <t>8.  Перерасход материалов и расход при монтаже должны быть включены в единичные расценки и НЕ оплачиваются отдельно.</t>
  </si>
  <si>
    <t>13.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Подрядчик за свой счёт выполняет все необходимые геодезические работы до и во время выполнения всего комплекса работ, в т.ч. разметочные работы,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</si>
  <si>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Цены на материалы указаны с учётом НДС (20%) и доставкой на Объект</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</si>
  <si>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связаные с доставкой/разгрузкой/вывозом материала, водоснобжения, электроснабжением, водоотведением и прочие вопросы прямо или косвенно влияющие на производстов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</si>
  <si>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r>
      <t xml:space="preserve">___________________ </t>
    </r>
    <r>
      <rPr>
        <b/>
        <sz val="12"/>
        <rFont val="Times New Roman"/>
        <family val="1"/>
        <charset val="204"/>
      </rPr>
      <t xml:space="preserve">А. Ю. Поташев </t>
    </r>
    <r>
      <rPr>
        <sz val="12"/>
        <rFont val="Times New Roman"/>
        <family val="2"/>
        <charset val="204"/>
      </rPr>
      <t xml:space="preserve">
М.П.</t>
    </r>
  </si>
  <si>
    <t>Наименование контрагента</t>
  </si>
  <si>
    <t>Ячейки, выделенные данным цветом - обязательны к заполнению</t>
  </si>
  <si>
    <t>ИНН</t>
  </si>
  <si>
    <t>Адрес (юр., факт.)</t>
  </si>
  <si>
    <t>ФИО Ген. Директора</t>
  </si>
  <si>
    <t>Контактное лицо (ФИО, должность, моб. телефон, почта)</t>
  </si>
  <si>
    <t>Телефон компании</t>
  </si>
  <si>
    <t>Электронный адрес компании</t>
  </si>
  <si>
    <t>Сайт компании</t>
  </si>
  <si>
    <t>Объект: Здание краткосрочного пребывания гостиничного типа,  на земельном участке с кадастровым номером 77:05:0002002:32, имеющем адресный ориентир: ул. Автозаводская, вл. 24, корп.1</t>
  </si>
  <si>
    <t>Форма коммерческого предложения</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</si>
  <si>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</si>
  <si>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</si>
  <si>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</si>
  <si>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</si>
  <si>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Срок возврата 5% гарантийного удержания</t>
  </si>
  <si>
    <t>12 месяцев с даты подписания последней КС</t>
  </si>
  <si>
    <t>Готовность выхода на строительную площадку по гарантийному письму (да/нет)</t>
  </si>
  <si>
    <t>да/нет (выбрать нужное)</t>
  </si>
  <si>
    <t>Гарантийный срок , мес</t>
  </si>
  <si>
    <t>60</t>
  </si>
  <si>
    <t>СРО</t>
  </si>
  <si>
    <t>№ _______________ от __________ г.</t>
  </si>
  <si>
    <t>Классификатор</t>
  </si>
  <si>
    <t>Устройство экструдированного пенополистирова Технониколь Carbon Prof (или аналог) на подготовленное основание толщ. 80 мм</t>
  </si>
  <si>
    <t>Согласие с типовой формой договора Заказчика (да)</t>
  </si>
  <si>
    <t>4.8</t>
  </si>
  <si>
    <t>Итого с НДС</t>
  </si>
  <si>
    <t>в том числе НДС 20%</t>
  </si>
  <si>
    <t>Согласие в подписание договора электронной цифровой подписью (да/нет)</t>
  </si>
  <si>
    <t>Кол-во общее</t>
  </si>
  <si>
    <t>Корпус 1</t>
  </si>
  <si>
    <t>Секция 1</t>
  </si>
  <si>
    <t>Секция 2</t>
  </si>
  <si>
    <t>Секция 3</t>
  </si>
  <si>
    <t>Корпус 2</t>
  </si>
  <si>
    <t>Корпус 3</t>
  </si>
  <si>
    <t>Тип пола П-8.1 (МОП 2 этаж)</t>
  </si>
  <si>
    <t>Тип пола П-8.2 (МОП 3-16 этаж)</t>
  </si>
  <si>
    <t>Тип пола П-9.1 (ПУИ 2 этаж)</t>
  </si>
  <si>
    <t>Тип пола П-9.2 (ПУИ 3-16 этаж)</t>
  </si>
  <si>
    <t>Устройство черновой отделки пола пом. МОП, ПУИ, ЛК</t>
  </si>
  <si>
    <t>Тип пола П-7 (сан узлы 2 этаж)</t>
  </si>
  <si>
    <t>Тип пола П-11 (сан узлы 3-16 этаж)</t>
  </si>
  <si>
    <t>Тип пола П-3.2 (промежуточные площадки ЛК 1-16 этаж)</t>
  </si>
  <si>
    <t>Тип пола П-12 (площадки ЛК 1-16 этаж)</t>
  </si>
  <si>
    <t>1. В единичных расценках учтена последовательность операций и трудозатраты по устройству стяжек.</t>
  </si>
  <si>
    <t>Секция 4</t>
  </si>
  <si>
    <t>Секция 5</t>
  </si>
  <si>
    <t>Секция 6</t>
  </si>
  <si>
    <t>Секция 7</t>
  </si>
  <si>
    <t>Сопутствующие работы</t>
  </si>
  <si>
    <t>Увлажнение и защита стяжки на время твердения полиэтиленовой пленкой</t>
  </si>
  <si>
    <t>Нарезка швов</t>
  </si>
  <si>
    <t>компл.</t>
  </si>
  <si>
    <t>Тип пола П-6, П-7.1 (жилые комнаты и кухонные зоны 2 этаж)</t>
  </si>
  <si>
    <t>Тип пола П-10, П-11.1 (жилые комнаты и кухонные зоны 3-16 этаж)</t>
  </si>
  <si>
    <t>Устройство полусухой стяжки на подготовленное основание, армированная сеткой Ø5Вр-I 100х100 мм (ГОСТ 8478-81) и фиброволокном - 55 мм из следующих материалов:
- песок мытый;
- цемент М500 Д20;
- фиброволокно;
- сетка 5Вр-I 100х100 мм</t>
  </si>
  <si>
    <t>Устройство полусухой стяжки на подготовленное основание, армированная сеткой Ø5Вр-I 100х100 мм (ГОСТ 8478-81) и фиброволокном - 57 мм из следующих материалов:
- песок мытый;
- цемент М500 Д20;
- фиброволокно;
- сетка 5Вр-I 100х100 мм</t>
  </si>
  <si>
    <t>Устройство облегченной стяжки на подготовленное основание (ГОСТ 31358-2019) - 137 мм из следубщих материалов:
- грунтовка;
- пенополистирол "Политерм";
- песок мытый;
- цемент М500 Д20;</t>
  </si>
  <si>
    <t>Устройство полусухой стяжки на подготовленное основание, армированная сеткой Ø5Вр-I 100х100 мм (ГОСТ 8478-81) и фиброволокном - 57 мм из следующих материалов:
- грунтовка;
- песок мытый;
- цемент М500 Д20;
- фиброволокно;
- сетка 5Вр-I 100х100 мм</t>
  </si>
  <si>
    <t>Устройство облегченной стяжки на подготовленное основание (ГОСТ 31358-2019) - 135 мм из следубщих материалов:
- грунтовка;
- пенополистирол "Политерм";
- песок мытый;
- цемент М500 Д20;</t>
  </si>
  <si>
    <t>Устройство стяжки на подготовленное основание, из ц/п раствора М150, армированная с добавлением фиброволокна (ГОСТ 8478-81) - 17 мм из следующих материалов:
- грунтовка;
- песок мытый;
- цемент М500 Д20;
- фиброволокно</t>
  </si>
  <si>
    <t>Устройство стяжки на подготовленное основание, из ц/п раствора М150, армированная сеткой Ø5Вр-I 100х100 мм (ГОСТ 8478-81) с добавлением фиброволокна - 137 мм из следующих материалов:
- грунтовка;
- песок мытый;
- цемент М500 Д20;
- фиброволокно;
- сетка 5Вр-I 100х100 мм</t>
  </si>
  <si>
    <t>Устройство облегченной стяжки на подготовленное основание (ГОСТ 31358-2019) - 130 мм из следубщих материалов:
- грунтовка;
- пенополистирол "Политерм";
- песок мытый;
- цемент М500 Д20;</t>
  </si>
  <si>
    <t>Устройство полусухой стяжки на подготовленное основание, армированная сеткой Ø5Вр-I 100х100 мм (ГОСТ 8478-81) и фиброволокном - 50 мм из следующих материалов:
- песок мытый;
- цемент М500 Д20;
- фиброволокно;
- сетка 5Вр-I 100х100 мм</t>
  </si>
  <si>
    <t>Отделка МОП</t>
  </si>
  <si>
    <t>4.8.1.2</t>
  </si>
  <si>
    <t>4.8.1.2.1</t>
  </si>
  <si>
    <t>4.8.3</t>
  </si>
  <si>
    <t>Отделка апартаментов</t>
  </si>
  <si>
    <t>Устройство черновой отделки пола апартаментов</t>
  </si>
  <si>
    <t>4.8.3.1</t>
  </si>
  <si>
    <t>Отделка</t>
  </si>
  <si>
    <r>
      <t xml:space="preserve">Наименование работ: </t>
    </r>
    <r>
      <rPr>
        <b/>
        <sz val="13"/>
        <color theme="1"/>
        <rFont val="Times New Roman"/>
        <family val="1"/>
        <charset val="204"/>
      </rPr>
      <t>Полный комплекс работ по устройству стяжек корпусов 1-3 (2 - 16 этажи)</t>
    </r>
  </si>
  <si>
    <t>2</t>
  </si>
  <si>
    <t>3</t>
  </si>
  <si>
    <t>3.1</t>
  </si>
  <si>
    <t>3.1.1</t>
  </si>
  <si>
    <t>3.1.2</t>
  </si>
  <si>
    <t>3.2</t>
  </si>
  <si>
    <t>3.2.1</t>
  </si>
  <si>
    <t>3.3</t>
  </si>
  <si>
    <t>3.3.1</t>
  </si>
  <si>
    <t>3.3.2</t>
  </si>
  <si>
    <t>3.4</t>
  </si>
  <si>
    <t>3.4.1</t>
  </si>
  <si>
    <t>3.5</t>
  </si>
  <si>
    <t>3.5.1</t>
  </si>
  <si>
    <t>3.6</t>
  </si>
  <si>
    <t>3.6.1</t>
  </si>
  <si>
    <t>3.7</t>
  </si>
  <si>
    <t>3.7.1</t>
  </si>
  <si>
    <t>3.7.2</t>
  </si>
  <si>
    <t>4</t>
  </si>
  <si>
    <t>5</t>
  </si>
  <si>
    <t>5.1</t>
  </si>
  <si>
    <t>5.1.1</t>
  </si>
  <si>
    <t>5.1.2</t>
  </si>
  <si>
    <t>5.2</t>
  </si>
  <si>
    <t>5.2.1</t>
  </si>
  <si>
    <t>5.2.2</t>
  </si>
  <si>
    <t>5.3</t>
  </si>
  <si>
    <t>5.3.1</t>
  </si>
  <si>
    <t>5.4</t>
  </si>
  <si>
    <t>5.4.1</t>
  </si>
  <si>
    <t>7. Подсчет объемов работ производится по рабочим чертежам. Единичные расценки фиксируются на весь период выполнения работ по Договору.</t>
  </si>
  <si>
    <t xml:space="preserve"> - аванс на материалы (оплата по распредписьмам):</t>
  </si>
  <si>
    <t>в том числе Корпус 1, секция 1</t>
  </si>
  <si>
    <t>в том числе Корпус 1, секция 2</t>
  </si>
  <si>
    <t>в том числе Корпус 1, секция 3</t>
  </si>
  <si>
    <t>в том числе Корпус 2, секция 4</t>
  </si>
  <si>
    <t>в том числе Корпус 2, секция 5</t>
  </si>
  <si>
    <t>в том числе Корпус 3, секция 6</t>
  </si>
  <si>
    <t>в том числе Корпус 3, секция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</si>
</sst>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32"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name val="Times New Roman"/>
      <family val="1"/>
      <charset val="204"/>
    </font>
    <font>
      <sz val="11"/>
      <color indexed="8"/>
      <name val="Times New Roman"/>
      <family val="1"/>
      <charset val="204"/>
    </font>
    <font>
      <sz val="11"/>
      <name val="Times New Roman"/>
      <family val="1"/>
      <charset val="204"/>
    </font>
    <font>
      <b/>
      <sz val="11"/>
      <color theme="1"/>
      <name val="Times New Roman"/>
      <family val="1"/>
      <charset val="204"/>
    </font>
    <font>
      <b/>
      <sz val="11"/>
      <name val="Times New Roman"/>
      <family val="1"/>
      <charset val="204"/>
    </font>
    <font>
      <sz val="10"/>
      <name val="Arial"/>
      <family val="2"/>
      <charset val="204"/>
    </font>
    <font>
      <sz val="10"/>
      <name val="Arial Cyr"/>
      <charset val="204"/>
    </font>
    <font>
      <b/>
      <sz val="18"/>
      <name val="Times New Roman"/>
      <family val="1"/>
      <charset val="204"/>
    </font>
    <font>
      <b/>
      <sz val="12"/>
      <name val="Times New Roman"/>
      <family val="1"/>
      <charset val="204"/>
    </font>
    <font>
      <sz val="12"/>
      <color theme="1"/>
      <name val="Times New Roman"/>
      <family val="2"/>
      <charset val="204"/>
    </font>
    <font>
      <sz val="12"/>
      <name val="Times New Roman"/>
      <family val="2"/>
      <charset val="204"/>
    </font>
    <font>
      <b/>
      <sz val="12"/>
      <name val="Times New Roman"/>
      <family val="2"/>
      <charset val="204"/>
    </font>
    <font>
      <b/>
      <sz val="10"/>
      <name val="Arial"/>
      <family val="2"/>
      <charset val="204"/>
    </font>
    <font>
      <sz val="10"/>
      <name val="Helv"/>
    </font>
    <font>
      <b/>
      <sz val="10"/>
      <name val="Helv"/>
    </font>
    <font>
      <b/>
      <sz val="10"/>
      <name val="Arial Cyr"/>
      <charset val="204"/>
    </font>
    <font>
      <b/>
      <sz val="11"/>
      <name val="Arial"/>
      <family val="2"/>
      <charset val="204"/>
    </font>
    <font>
      <sz val="11"/>
      <name val="Arial"/>
      <family val="2"/>
      <charset val="204"/>
    </font>
    <font>
      <sz val="12"/>
      <color theme="1"/>
      <name val="Times New Roman"/>
      <family val="1"/>
      <charset val="204"/>
    </font>
    <font>
      <sz val="8"/>
      <name val="Times New Roman"/>
      <family val="1"/>
      <charset val="204"/>
    </font>
    <font>
      <b/>
      <sz val="10"/>
      <name val="Times New Roman"/>
      <family val="1"/>
      <charset val="204"/>
    </font>
    <font>
      <sz val="10"/>
      <name val="Times New Roman"/>
      <family val="1"/>
      <charset val="204"/>
    </font>
    <font>
      <b/>
      <sz val="12"/>
      <color indexed="8"/>
      <name val="Times New Roman"/>
      <family val="1"/>
      <charset val="204"/>
    </font>
    <font>
      <sz val="12"/>
      <color indexed="8"/>
      <name val="Times New Roman"/>
      <family val="1"/>
      <charset val="204"/>
    </font>
    <font>
      <b/>
      <sz val="12"/>
      <color rgb="FFFF0000"/>
      <name val="Times New Roman"/>
      <family val="1"/>
      <charset val="204"/>
    </font>
    <font>
      <b/>
      <sz val="13"/>
      <color theme="1"/>
      <name val="Times New Roman"/>
      <family val="1"/>
      <charset val="204"/>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FF"/>
        <bgColor auto="1"/>
      </patternFill>
    </fill>
    <fill>
      <patternFill patternType="solid">
        <fgColor rgb="FF00B050"/>
        <bgColor indexed="64"/>
      </patternFill>
    </fill>
    <fill>
      <patternFill patternType="solid">
        <fgColor rgb="FF00B050"/>
        <bgColor rgb="FFF7CAAD"/>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3">
    <xf numFmtId="0" fontId="0" fillId="0" borderId="0"/>
    <xf numFmtId="0" fontId="11" fillId="0" borderId="0"/>
    <xf numFmtId="0" fontId="12" fillId="0" borderId="0"/>
    <xf numFmtId="0" fontId="4" fillId="0" borderId="0"/>
    <xf numFmtId="0" fontId="3" fillId="0" borderId="0"/>
    <xf numFmtId="43" fontId="15" fillId="0" borderId="0" applyFont="0" applyFill="0" applyBorder="0" applyAlignment="0" applyProtection="0"/>
    <xf numFmtId="0" fontId="2" fillId="0" borderId="0"/>
    <xf numFmtId="0" fontId="1" fillId="0" borderId="0"/>
    <xf numFmtId="0" fontId="1" fillId="0" borderId="0"/>
    <xf numFmtId="43" fontId="15" fillId="0" borderId="0" applyFont="0" applyFill="0" applyBorder="0" applyAlignment="0" applyProtection="0"/>
    <xf numFmtId="0" fontId="1" fillId="0" borderId="0"/>
    <xf numFmtId="0" fontId="12" fillId="0" borderId="0"/>
    <xf numFmtId="0" fontId="11" fillId="0" borderId="0"/>
  </cellStyleXfs>
  <cellXfs count="198">
    <xf numFmtId="0" fontId="0" fillId="0" borderId="0" xfId="0"/>
    <xf numFmtId="49" fontId="0" fillId="2" borderId="0" xfId="0" applyNumberFormat="1" applyFill="1" applyAlignment="1">
      <alignment wrapText="1"/>
    </xf>
    <xf numFmtId="49" fontId="5" fillId="2" borderId="0" xfId="0" applyNumberFormat="1" applyFont="1" applyFill="1" applyAlignment="1">
      <alignment wrapText="1"/>
    </xf>
    <xf numFmtId="49" fontId="0" fillId="2" borderId="0" xfId="0" applyNumberFormat="1" applyFill="1" applyAlignment="1">
      <alignment horizontal="center" vertical="center" wrapText="1"/>
    </xf>
    <xf numFmtId="49" fontId="0" fillId="3" borderId="0" xfId="0" applyNumberFormat="1" applyFill="1" applyAlignment="1">
      <alignment horizontal="center" vertical="center" wrapText="1"/>
    </xf>
    <xf numFmtId="49" fontId="0" fillId="0" borderId="0" xfId="0" applyNumberFormat="1" applyAlignment="1">
      <alignment wrapText="1"/>
    </xf>
    <xf numFmtId="4" fontId="9" fillId="0" borderId="7" xfId="0" applyNumberFormat="1" applyFont="1" applyBorder="1" applyAlignment="1" applyProtection="1">
      <alignment horizontal="center" vertical="center" wrapText="1"/>
      <protection locked="0"/>
    </xf>
    <xf numFmtId="4" fontId="9" fillId="0" borderId="1" xfId="0" applyNumberFormat="1" applyFont="1" applyBorder="1" applyAlignment="1" applyProtection="1">
      <alignment horizontal="center" vertical="center" wrapText="1"/>
      <protection locked="0"/>
    </xf>
    <xf numFmtId="4" fontId="9" fillId="0" borderId="2" xfId="0" applyNumberFormat="1" applyFont="1" applyBorder="1" applyAlignment="1" applyProtection="1">
      <alignment horizontal="center" vertical="center" wrapText="1"/>
      <protection locked="0"/>
    </xf>
    <xf numFmtId="4" fontId="9" fillId="0" borderId="1"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49" fontId="0" fillId="3" borderId="0" xfId="0" applyNumberFormat="1" applyFill="1" applyBorder="1" applyAlignment="1">
      <alignment horizontal="center" vertical="center" wrapText="1"/>
    </xf>
    <xf numFmtId="49" fontId="0" fillId="2" borderId="0" xfId="0" applyNumberFormat="1" applyFill="1" applyBorder="1" applyAlignment="1">
      <alignment wrapText="1"/>
    </xf>
    <xf numFmtId="49" fontId="0" fillId="2" borderId="0" xfId="0" applyNumberFormat="1" applyFill="1" applyBorder="1" applyAlignment="1">
      <alignment horizontal="center" vertical="center" wrapText="1"/>
    </xf>
    <xf numFmtId="49" fontId="16" fillId="2" borderId="0" xfId="0" applyNumberFormat="1" applyFont="1" applyFill="1" applyAlignment="1">
      <alignment vertical="center" wrapText="1"/>
    </xf>
    <xf numFmtId="49" fontId="6" fillId="2" borderId="0" xfId="0" applyNumberFormat="1" applyFont="1" applyFill="1" applyAlignment="1">
      <alignment wrapText="1"/>
    </xf>
    <xf numFmtId="2" fontId="18" fillId="0" borderId="0" xfId="6" applyNumberFormat="1" applyFont="1" applyAlignment="1">
      <alignment wrapText="1"/>
    </xf>
    <xf numFmtId="0" fontId="11" fillId="0" borderId="0" xfId="6" applyFont="1" applyAlignment="1">
      <alignment wrapText="1"/>
    </xf>
    <xf numFmtId="49" fontId="11" fillId="0" borderId="0" xfId="6" applyNumberFormat="1" applyFont="1"/>
    <xf numFmtId="0" fontId="19" fillId="0" borderId="0" xfId="6" applyFont="1" applyAlignment="1">
      <alignment horizontal="center"/>
    </xf>
    <xf numFmtId="4" fontId="23" fillId="2" borderId="0" xfId="0" applyNumberFormat="1" applyFont="1" applyFill="1" applyBorder="1" applyAlignment="1">
      <alignment horizontal="center"/>
    </xf>
    <xf numFmtId="49" fontId="0" fillId="2" borderId="0" xfId="0" applyNumberFormat="1" applyFill="1" applyAlignment="1">
      <alignment wrapText="1"/>
    </xf>
    <xf numFmtId="0" fontId="8" fillId="0" borderId="0" xfId="0" applyNumberFormat="1" applyFont="1" applyFill="1" applyBorder="1" applyAlignment="1" applyProtection="1">
      <alignment horizontal="left" vertical="center" wrapText="1" shrinkToFit="1"/>
    </xf>
    <xf numFmtId="2" fontId="18" fillId="0" borderId="0" xfId="10" applyNumberFormat="1" applyFont="1" applyAlignment="1">
      <alignment wrapText="1"/>
    </xf>
    <xf numFmtId="0" fontId="11" fillId="0" borderId="0" xfId="10" applyFont="1" applyAlignment="1">
      <alignment wrapText="1"/>
    </xf>
    <xf numFmtId="49" fontId="11" fillId="0" borderId="0" xfId="10" applyNumberFormat="1" applyFont="1"/>
    <xf numFmtId="0" fontId="19" fillId="0" borderId="0" xfId="10" applyFont="1" applyAlignment="1">
      <alignment horizontal="center"/>
    </xf>
    <xf numFmtId="2" fontId="18" fillId="0" borderId="0" xfId="10" applyNumberFormat="1" applyFont="1"/>
    <xf numFmtId="0" fontId="11" fillId="0" borderId="0" xfId="10" applyFont="1"/>
    <xf numFmtId="2" fontId="20" fillId="0" borderId="0" xfId="10" applyNumberFormat="1" applyFont="1"/>
    <xf numFmtId="0" fontId="19" fillId="0" borderId="0" xfId="10" applyFont="1"/>
    <xf numFmtId="0" fontId="21" fillId="0" borderId="0" xfId="10" applyFont="1"/>
    <xf numFmtId="49" fontId="0" fillId="2" borderId="0" xfId="0" applyNumberFormat="1" applyFill="1" applyAlignment="1">
      <alignment wrapText="1"/>
    </xf>
    <xf numFmtId="49" fontId="5" fillId="2" borderId="0" xfId="0" applyNumberFormat="1" applyFont="1" applyFill="1" applyAlignment="1">
      <alignment wrapText="1"/>
    </xf>
    <xf numFmtId="49" fontId="5" fillId="6" borderId="0" xfId="0" applyNumberFormat="1" applyFont="1" applyFill="1" applyAlignment="1">
      <alignment wrapText="1"/>
    </xf>
    <xf numFmtId="49" fontId="5" fillId="7" borderId="0" xfId="0" applyNumberFormat="1" applyFont="1" applyFill="1" applyAlignment="1">
      <alignment wrapText="1"/>
    </xf>
    <xf numFmtId="49" fontId="5" fillId="0" borderId="0" xfId="0" applyNumberFormat="1" applyFont="1" applyFill="1" applyAlignment="1">
      <alignment wrapText="1"/>
    </xf>
    <xf numFmtId="49" fontId="6" fillId="0" borderId="0" xfId="0" applyNumberFormat="1" applyFont="1" applyAlignment="1">
      <alignment horizontal="center" wrapText="1"/>
    </xf>
    <xf numFmtId="4" fontId="6" fillId="0" borderId="0" xfId="0" applyNumberFormat="1" applyFont="1" applyAlignment="1">
      <alignment horizontal="center" wrapText="1"/>
    </xf>
    <xf numFmtId="4" fontId="0" fillId="2" borderId="0" xfId="0" applyNumberFormat="1" applyFill="1" applyAlignment="1">
      <alignment wrapText="1"/>
    </xf>
    <xf numFmtId="49" fontId="0" fillId="0" borderId="0" xfId="0" applyNumberFormat="1" applyFont="1" applyAlignment="1">
      <alignment wrapText="1"/>
    </xf>
    <xf numFmtId="4" fontId="0" fillId="0" borderId="0" xfId="0" applyNumberFormat="1" applyFont="1" applyAlignment="1">
      <alignment horizontal="center" vertical="center" wrapText="1"/>
    </xf>
    <xf numFmtId="4" fontId="0" fillId="0" borderId="0" xfId="0" applyNumberFormat="1" applyAlignment="1">
      <alignment wrapText="1"/>
    </xf>
    <xf numFmtId="4" fontId="0" fillId="0" borderId="0" xfId="0" applyNumberFormat="1" applyAlignment="1">
      <alignment horizontal="center" vertical="center" wrapText="1"/>
    </xf>
    <xf numFmtId="4" fontId="0" fillId="0" borderId="0" xfId="0" applyNumberFormat="1" applyAlignment="1">
      <alignment horizontal="center" wrapText="1"/>
    </xf>
    <xf numFmtId="4" fontId="8" fillId="0" borderId="0" xfId="0" applyNumberFormat="1" applyFont="1" applyFill="1" applyBorder="1" applyAlignment="1" applyProtection="1">
      <alignment horizontal="left" vertical="center" wrapText="1" shrinkToFit="1"/>
    </xf>
    <xf numFmtId="4" fontId="8" fillId="0" borderId="0" xfId="0" applyNumberFormat="1" applyFont="1" applyFill="1" applyBorder="1" applyAlignment="1" applyProtection="1">
      <alignment horizontal="center" vertical="center" wrapText="1" shrinkToFit="1"/>
    </xf>
    <xf numFmtId="4" fontId="0" fillId="2" borderId="0" xfId="0" applyNumberFormat="1" applyFill="1" applyBorder="1" applyAlignment="1">
      <alignment horizontal="center" vertical="center" wrapText="1"/>
    </xf>
    <xf numFmtId="4" fontId="0" fillId="2" borderId="0" xfId="0" applyNumberFormat="1" applyFill="1" applyAlignment="1">
      <alignment horizontal="center" vertical="center" wrapText="1"/>
    </xf>
    <xf numFmtId="4" fontId="11" fillId="2" borderId="0" xfId="0" applyNumberFormat="1" applyFont="1" applyFill="1" applyBorder="1" applyAlignment="1"/>
    <xf numFmtId="3" fontId="22" fillId="2" borderId="0" xfId="0" applyNumberFormat="1" applyFont="1" applyFill="1" applyBorder="1" applyAlignment="1"/>
    <xf numFmtId="49" fontId="26" fillId="0" borderId="0" xfId="6" applyNumberFormat="1" applyFont="1" applyAlignment="1"/>
    <xf numFmtId="0" fontId="27" fillId="0" borderId="0" xfId="0" applyFont="1"/>
    <xf numFmtId="0" fontId="27" fillId="0" borderId="0" xfId="0" applyFont="1" applyAlignment="1">
      <alignment horizontal="left"/>
    </xf>
    <xf numFmtId="4" fontId="11" fillId="2" borderId="13" xfId="0" applyNumberFormat="1" applyFont="1" applyFill="1" applyBorder="1" applyAlignment="1">
      <alignment horizontal="left" vertical="center"/>
    </xf>
    <xf numFmtId="3" fontId="22" fillId="2" borderId="13" xfId="0" applyNumberFormat="1" applyFont="1" applyFill="1" applyBorder="1" applyAlignment="1">
      <alignment horizontal="left" vertical="center"/>
    </xf>
    <xf numFmtId="4" fontId="23" fillId="2" borderId="13" xfId="0" applyNumberFormat="1" applyFont="1" applyFill="1" applyBorder="1" applyAlignment="1">
      <alignment horizontal="left" vertical="center"/>
    </xf>
    <xf numFmtId="2" fontId="18" fillId="0" borderId="0" xfId="6" applyNumberFormat="1" applyFont="1" applyAlignment="1">
      <alignment horizontal="left" vertical="center" wrapText="1"/>
    </xf>
    <xf numFmtId="49" fontId="0" fillId="2" borderId="0" xfId="0" applyNumberFormat="1" applyFill="1" applyAlignment="1">
      <alignment horizontal="left" vertical="center" wrapText="1"/>
    </xf>
    <xf numFmtId="49" fontId="26" fillId="0" borderId="0" xfId="6" applyNumberFormat="1" applyFont="1" applyBorder="1" applyAlignment="1"/>
    <xf numFmtId="4" fontId="27" fillId="5" borderId="0" xfId="6" applyNumberFormat="1" applyFont="1" applyFill="1" applyBorder="1" applyAlignment="1">
      <alignment vertical="center" wrapText="1"/>
    </xf>
    <xf numFmtId="4" fontId="27" fillId="0" borderId="0" xfId="6" applyNumberFormat="1" applyFont="1" applyBorder="1" applyAlignment="1">
      <alignment vertical="center" wrapText="1"/>
    </xf>
    <xf numFmtId="49" fontId="27" fillId="5" borderId="0" xfId="6" applyNumberFormat="1" applyFont="1" applyFill="1" applyBorder="1" applyAlignment="1">
      <alignment vertical="center" wrapText="1"/>
    </xf>
    <xf numFmtId="4" fontId="16" fillId="0" borderId="0" xfId="0" applyNumberFormat="1" applyFont="1" applyAlignment="1">
      <alignment wrapText="1"/>
    </xf>
    <xf numFmtId="49" fontId="16" fillId="2" borderId="0" xfId="0" applyNumberFormat="1" applyFont="1" applyFill="1" applyBorder="1" applyAlignment="1">
      <alignment wrapText="1"/>
    </xf>
    <xf numFmtId="49" fontId="16" fillId="2" borderId="0" xfId="0" applyNumberFormat="1" applyFont="1" applyFill="1" applyAlignment="1">
      <alignment wrapText="1"/>
    </xf>
    <xf numFmtId="49" fontId="24" fillId="0" borderId="1" xfId="0" applyNumberFormat="1" applyFont="1" applyFill="1" applyBorder="1" applyAlignment="1">
      <alignment wrapText="1"/>
    </xf>
    <xf numFmtId="49" fontId="28"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4" fontId="6" fillId="0" borderId="2" xfId="5" applyNumberFormat="1" applyFont="1" applyBorder="1" applyAlignment="1">
      <alignment horizontal="center" vertical="center" wrapText="1"/>
    </xf>
    <xf numFmtId="49" fontId="28" fillId="4" borderId="1" xfId="0" applyNumberFormat="1" applyFont="1" applyFill="1" applyBorder="1" applyAlignment="1">
      <alignment horizontal="center" vertical="center" wrapText="1"/>
    </xf>
    <xf numFmtId="49" fontId="14" fillId="4" borderId="1" xfId="0" applyNumberFormat="1" applyFont="1" applyFill="1" applyBorder="1" applyAlignment="1">
      <alignment horizontal="left" vertical="center" wrapText="1"/>
    </xf>
    <xf numFmtId="49" fontId="24" fillId="4" borderId="1" xfId="0" applyNumberFormat="1" applyFont="1" applyFill="1" applyBorder="1" applyAlignment="1">
      <alignment horizontal="center" vertical="center" wrapText="1"/>
    </xf>
    <xf numFmtId="4" fontId="5" fillId="4" borderId="2" xfId="0" applyNumberFormat="1" applyFont="1" applyFill="1" applyBorder="1" applyAlignment="1">
      <alignment horizontal="center" vertical="center" wrapText="1"/>
    </xf>
    <xf numFmtId="49" fontId="28" fillId="7" borderId="1" xfId="0" applyNumberFormat="1" applyFont="1" applyFill="1" applyBorder="1" applyAlignment="1">
      <alignment horizontal="center" vertical="center" wrapText="1"/>
    </xf>
    <xf numFmtId="49" fontId="14" fillId="7" borderId="1" xfId="0" applyNumberFormat="1" applyFont="1" applyFill="1" applyBorder="1" applyAlignment="1">
      <alignment horizontal="left" vertical="center" wrapText="1"/>
    </xf>
    <xf numFmtId="49" fontId="24" fillId="7" borderId="1" xfId="0" applyNumberFormat="1" applyFont="1" applyFill="1" applyBorder="1" applyAlignment="1">
      <alignment horizontal="center" vertical="center" wrapText="1"/>
    </xf>
    <xf numFmtId="4" fontId="5" fillId="7" borderId="2" xfId="0" applyNumberFormat="1" applyFont="1" applyFill="1" applyBorder="1" applyAlignment="1">
      <alignment horizontal="center" vertical="center" wrapText="1"/>
    </xf>
    <xf numFmtId="4" fontId="6" fillId="0" borderId="2" xfId="5" applyNumberFormat="1" applyFont="1" applyFill="1" applyBorder="1" applyAlignment="1">
      <alignment horizontal="center" vertical="center" wrapText="1"/>
    </xf>
    <xf numFmtId="49" fontId="14" fillId="6" borderId="1" xfId="0" applyNumberFormat="1" applyFont="1" applyFill="1" applyBorder="1" applyAlignment="1">
      <alignment horizontal="center" vertical="center" wrapText="1"/>
    </xf>
    <xf numFmtId="49" fontId="29" fillId="6" borderId="1" xfId="0" applyNumberFormat="1" applyFont="1" applyFill="1" applyBorder="1" applyAlignment="1">
      <alignment horizontal="center" vertical="center" wrapText="1"/>
    </xf>
    <xf numFmtId="49" fontId="14" fillId="6" borderId="1" xfId="0" applyNumberFormat="1" applyFont="1" applyFill="1" applyBorder="1" applyAlignment="1">
      <alignment horizontal="left" vertical="center" wrapText="1"/>
    </xf>
    <xf numFmtId="49" fontId="24" fillId="6" borderId="1" xfId="0" applyNumberFormat="1" applyFont="1" applyFill="1" applyBorder="1" applyAlignment="1">
      <alignment horizontal="center" vertical="center" wrapText="1"/>
    </xf>
    <xf numFmtId="4" fontId="24" fillId="6" borderId="2" xfId="0" applyNumberFormat="1" applyFont="1" applyFill="1" applyBorder="1" applyAlignment="1">
      <alignment horizontal="center" vertical="center" wrapText="1"/>
    </xf>
    <xf numFmtId="4" fontId="6" fillId="0" borderId="0" xfId="0" applyNumberFormat="1" applyFont="1" applyAlignment="1">
      <alignment horizontal="left" wrapText="1"/>
    </xf>
    <xf numFmtId="49" fontId="30" fillId="7" borderId="0" xfId="0" applyNumberFormat="1" applyFont="1" applyFill="1" applyAlignment="1"/>
    <xf numFmtId="4" fontId="6" fillId="0" borderId="1" xfId="5" applyNumberFormat="1" applyFont="1" applyBorder="1" applyAlignment="1">
      <alignment horizontal="center" vertical="center" wrapText="1"/>
    </xf>
    <xf numFmtId="0" fontId="6" fillId="0" borderId="1" xfId="0" applyFont="1" applyFill="1" applyBorder="1" applyAlignment="1">
      <alignment horizontal="right" vertical="center" wrapText="1"/>
    </xf>
    <xf numFmtId="49" fontId="28" fillId="9" borderId="1" xfId="0" applyNumberFormat="1" applyFont="1" applyFill="1" applyBorder="1" applyAlignment="1">
      <alignment horizontal="center" vertical="center" wrapText="1"/>
    </xf>
    <xf numFmtId="0" fontId="14" fillId="9" borderId="1" xfId="0" applyFont="1" applyFill="1" applyBorder="1" applyAlignment="1">
      <alignment horizontal="right" vertical="center" wrapText="1"/>
    </xf>
    <xf numFmtId="0" fontId="14" fillId="9" borderId="1" xfId="0" applyFont="1" applyFill="1" applyBorder="1" applyAlignment="1">
      <alignment horizontal="center" vertical="center" wrapText="1"/>
    </xf>
    <xf numFmtId="4" fontId="14" fillId="9" borderId="1" xfId="5" applyNumberFormat="1" applyFont="1" applyFill="1" applyBorder="1" applyAlignment="1">
      <alignment horizontal="center" vertical="center" wrapText="1"/>
    </xf>
    <xf numFmtId="4" fontId="24" fillId="6" borderId="8" xfId="0" applyNumberFormat="1" applyFont="1" applyFill="1" applyBorder="1" applyAlignment="1">
      <alignment horizontal="center" vertical="center" wrapText="1"/>
    </xf>
    <xf numFmtId="4" fontId="5" fillId="4" borderId="8" xfId="0" applyNumberFormat="1" applyFont="1" applyFill="1" applyBorder="1" applyAlignment="1">
      <alignment horizontal="center" vertical="center" wrapText="1"/>
    </xf>
    <xf numFmtId="4" fontId="5" fillId="7" borderId="8" xfId="0" applyNumberFormat="1" applyFont="1" applyFill="1" applyBorder="1" applyAlignment="1">
      <alignment horizontal="center" vertical="center" wrapText="1"/>
    </xf>
    <xf numFmtId="4" fontId="6" fillId="0" borderId="8" xfId="5" applyNumberFormat="1" applyFont="1" applyBorder="1" applyAlignment="1">
      <alignment horizontal="center" vertical="center" wrapText="1"/>
    </xf>
    <xf numFmtId="4" fontId="6" fillId="0" borderId="8" xfId="5" applyNumberFormat="1" applyFont="1" applyFill="1" applyBorder="1" applyAlignment="1">
      <alignment horizontal="center" vertical="center" wrapText="1"/>
    </xf>
    <xf numFmtId="4" fontId="14" fillId="9" borderId="8" xfId="5" applyNumberFormat="1" applyFont="1" applyFill="1" applyBorder="1" applyAlignment="1">
      <alignment horizontal="center" vertical="center" wrapText="1"/>
    </xf>
    <xf numFmtId="4" fontId="24" fillId="6" borderId="7" xfId="0" applyNumberFormat="1" applyFont="1" applyFill="1" applyBorder="1" applyAlignment="1">
      <alignment horizontal="center" vertical="center" wrapText="1"/>
    </xf>
    <xf numFmtId="4" fontId="24" fillId="6" borderId="1" xfId="0" applyNumberFormat="1" applyFont="1" applyFill="1" applyBorder="1" applyAlignment="1">
      <alignment horizontal="center" vertical="center" wrapText="1"/>
    </xf>
    <xf numFmtId="4" fontId="5" fillId="4" borderId="7" xfId="0" applyNumberFormat="1"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4" fontId="5" fillId="7" borderId="7" xfId="0" applyNumberFormat="1" applyFont="1" applyFill="1" applyBorder="1" applyAlignment="1">
      <alignment horizontal="center" vertical="center" wrapText="1"/>
    </xf>
    <xf numFmtId="4" fontId="5" fillId="7" borderId="1" xfId="0" applyNumberFormat="1" applyFont="1" applyFill="1" applyBorder="1" applyAlignment="1">
      <alignment horizontal="center" vertical="center" wrapText="1"/>
    </xf>
    <xf numFmtId="4" fontId="6" fillId="0" borderId="7" xfId="5" applyNumberFormat="1" applyFont="1" applyBorder="1" applyAlignment="1">
      <alignment horizontal="center" vertical="center" wrapText="1"/>
    </xf>
    <xf numFmtId="4" fontId="6" fillId="0" borderId="7" xfId="5" applyNumberFormat="1" applyFont="1" applyFill="1" applyBorder="1" applyAlignment="1">
      <alignment horizontal="center" vertical="center" wrapText="1"/>
    </xf>
    <xf numFmtId="4" fontId="6" fillId="0" borderId="1" xfId="5" applyNumberFormat="1" applyFont="1" applyFill="1" applyBorder="1" applyAlignment="1">
      <alignment horizontal="center" vertical="center" wrapText="1"/>
    </xf>
    <xf numFmtId="4" fontId="14" fillId="9" borderId="7" xfId="5" applyNumberFormat="1" applyFont="1" applyFill="1" applyBorder="1" applyAlignment="1">
      <alignment horizontal="center" vertical="center" wrapText="1"/>
    </xf>
    <xf numFmtId="4" fontId="14" fillId="9" borderId="2" xfId="5" applyNumberFormat="1" applyFont="1" applyFill="1" applyBorder="1" applyAlignment="1">
      <alignment horizontal="center" vertical="center" wrapText="1"/>
    </xf>
    <xf numFmtId="4" fontId="9" fillId="0" borderId="12" xfId="0" applyNumberFormat="1" applyFont="1" applyBorder="1" applyAlignment="1" applyProtection="1">
      <alignment horizontal="center" vertical="center" wrapText="1"/>
      <protection locked="0"/>
    </xf>
    <xf numFmtId="4" fontId="24" fillId="6" borderId="23" xfId="0" applyNumberFormat="1" applyFont="1" applyFill="1" applyBorder="1" applyAlignment="1">
      <alignment horizontal="center" vertical="center" wrapText="1"/>
    </xf>
    <xf numFmtId="4" fontId="24" fillId="0" borderId="7" xfId="0" applyNumberFormat="1" applyFont="1" applyFill="1" applyBorder="1" applyAlignment="1">
      <alignment horizontal="center" vertical="center" wrapText="1"/>
    </xf>
    <xf numFmtId="4" fontId="24" fillId="0" borderId="1" xfId="0" applyNumberFormat="1" applyFont="1" applyFill="1" applyBorder="1" applyAlignment="1">
      <alignment horizontal="center" vertical="center" wrapText="1"/>
    </xf>
    <xf numFmtId="4" fontId="24" fillId="0" borderId="2" xfId="0" applyNumberFormat="1" applyFont="1" applyFill="1" applyBorder="1" applyAlignment="1">
      <alignment horizontal="center" vertical="center" wrapText="1"/>
    </xf>
    <xf numFmtId="49" fontId="24" fillId="0" borderId="0" xfId="0" applyNumberFormat="1" applyFont="1" applyFill="1" applyAlignment="1">
      <alignment wrapText="1"/>
    </xf>
    <xf numFmtId="4" fontId="24" fillId="6" borderId="24" xfId="0" applyNumberFormat="1" applyFont="1" applyFill="1" applyBorder="1" applyAlignment="1">
      <alignment horizontal="center" vertical="center" wrapText="1"/>
    </xf>
    <xf numFmtId="49" fontId="6" fillId="0" borderId="1" xfId="0" applyNumberFormat="1" applyFont="1" applyFill="1" applyBorder="1" applyAlignment="1">
      <alignment wrapText="1"/>
    </xf>
    <xf numFmtId="4" fontId="24" fillId="6" borderId="9" xfId="0" applyNumberFormat="1" applyFont="1" applyFill="1" applyBorder="1" applyAlignment="1">
      <alignment horizontal="center" vertical="center" wrapText="1"/>
    </xf>
    <xf numFmtId="49" fontId="28" fillId="6" borderId="1" xfId="0" applyNumberFormat="1" applyFont="1" applyFill="1" applyBorder="1" applyAlignment="1">
      <alignment horizontal="center" vertical="center" wrapText="1"/>
    </xf>
    <xf numFmtId="164" fontId="5" fillId="6" borderId="1" xfId="5" applyNumberFormat="1" applyFont="1" applyFill="1" applyBorder="1" applyAlignment="1">
      <alignment horizontal="center" vertical="center" wrapText="1"/>
    </xf>
    <xf numFmtId="164" fontId="24" fillId="6" borderId="12" xfId="5" applyNumberFormat="1" applyFont="1" applyFill="1" applyBorder="1" applyAlignment="1">
      <alignment horizontal="center" vertical="center" wrapText="1"/>
    </xf>
    <xf numFmtId="164" fontId="24" fillId="6" borderId="1" xfId="5" applyNumberFormat="1" applyFont="1" applyFill="1" applyBorder="1" applyAlignment="1">
      <alignment horizontal="center" vertical="center" wrapText="1"/>
    </xf>
    <xf numFmtId="164" fontId="5" fillId="9" borderId="1" xfId="5" applyNumberFormat="1" applyFont="1" applyFill="1" applyBorder="1" applyAlignment="1">
      <alignment horizontal="center" vertical="center" wrapText="1"/>
    </xf>
    <xf numFmtId="164" fontId="5" fillId="4" borderId="1" xfId="5" applyNumberFormat="1" applyFont="1" applyFill="1" applyBorder="1" applyAlignment="1">
      <alignment horizontal="center" vertical="center" wrapText="1"/>
    </xf>
    <xf numFmtId="164" fontId="24" fillId="7" borderId="12" xfId="5" applyNumberFormat="1" applyFont="1" applyFill="1" applyBorder="1" applyAlignment="1">
      <alignment horizontal="center" vertical="center" wrapText="1"/>
    </xf>
    <xf numFmtId="164" fontId="24" fillId="7" borderId="1" xfId="5" applyNumberFormat="1" applyFont="1" applyFill="1" applyBorder="1" applyAlignment="1">
      <alignment horizontal="center" vertical="center" wrapText="1"/>
    </xf>
    <xf numFmtId="164" fontId="5" fillId="7" borderId="1" xfId="5" applyNumberFormat="1" applyFont="1" applyFill="1" applyBorder="1" applyAlignment="1">
      <alignment horizontal="center" vertical="center" wrapText="1"/>
    </xf>
    <xf numFmtId="164" fontId="24" fillId="5" borderId="12" xfId="5" applyNumberFormat="1" applyFont="1" applyFill="1" applyBorder="1" applyAlignment="1">
      <alignment horizontal="center" vertical="center" wrapText="1"/>
    </xf>
    <xf numFmtId="164" fontId="24" fillId="5" borderId="1" xfId="5" applyNumberFormat="1" applyFont="1" applyFill="1" applyBorder="1" applyAlignment="1">
      <alignment horizontal="center" vertical="center" wrapText="1"/>
    </xf>
    <xf numFmtId="164" fontId="6" fillId="3" borderId="1" xfId="5" applyNumberFormat="1" applyFont="1" applyFill="1" applyBorder="1" applyAlignment="1">
      <alignment horizontal="center" vertical="center" wrapText="1"/>
    </xf>
    <xf numFmtId="164" fontId="5" fillId="0" borderId="1" xfId="5" applyNumberFormat="1" applyFont="1" applyFill="1" applyBorder="1" applyAlignment="1">
      <alignment horizontal="center" vertical="center" wrapText="1"/>
    </xf>
    <xf numFmtId="164" fontId="5" fillId="9" borderId="12" xfId="5" applyNumberFormat="1" applyFont="1" applyFill="1" applyBorder="1" applyAlignment="1">
      <alignment horizontal="center" vertical="center" wrapText="1"/>
    </xf>
    <xf numFmtId="164" fontId="14" fillId="9" borderId="1" xfId="5" applyNumberFormat="1" applyFont="1" applyFill="1" applyBorder="1" applyAlignment="1">
      <alignment horizontal="center" vertical="center" wrapText="1"/>
    </xf>
    <xf numFmtId="164" fontId="24" fillId="3" borderId="12" xfId="5" applyNumberFormat="1" applyFont="1" applyFill="1" applyBorder="1" applyAlignment="1">
      <alignment horizontal="center" vertical="center" wrapText="1"/>
    </xf>
    <xf numFmtId="164" fontId="24" fillId="3" borderId="1" xfId="5" applyNumberFormat="1" applyFont="1" applyFill="1" applyBorder="1" applyAlignment="1">
      <alignment horizontal="center" vertical="center" wrapText="1"/>
    </xf>
    <xf numFmtId="164" fontId="24" fillId="0" borderId="1" xfId="5" applyNumberFormat="1" applyFont="1" applyFill="1" applyBorder="1" applyAlignment="1">
      <alignment horizontal="center" vertical="center" wrapText="1"/>
    </xf>
    <xf numFmtId="164" fontId="24" fillId="4" borderId="12" xfId="5" applyNumberFormat="1" applyFont="1" applyFill="1" applyBorder="1" applyAlignment="1">
      <alignment vertical="center" wrapText="1"/>
    </xf>
    <xf numFmtId="164" fontId="24" fillId="4" borderId="1" xfId="5" applyNumberFormat="1" applyFont="1" applyFill="1" applyBorder="1" applyAlignment="1">
      <alignment vertical="center" wrapText="1"/>
    </xf>
    <xf numFmtId="0" fontId="14" fillId="0" borderId="1" xfId="0" applyFont="1" applyFill="1" applyBorder="1" applyAlignment="1">
      <alignment horizontal="left" vertical="center" wrapText="1"/>
    </xf>
    <xf numFmtId="164" fontId="26" fillId="10" borderId="1" xfId="0" applyNumberFormat="1" applyFont="1" applyFill="1" applyBorder="1" applyAlignment="1">
      <alignment horizontal="center" vertical="center"/>
    </xf>
    <xf numFmtId="4" fontId="6" fillId="8" borderId="16" xfId="0" applyNumberFormat="1" applyFont="1" applyFill="1" applyBorder="1" applyAlignment="1">
      <alignment horizontal="left" vertical="center" wrapText="1"/>
    </xf>
    <xf numFmtId="4" fontId="6" fillId="8" borderId="17" xfId="0" applyNumberFormat="1" applyFont="1" applyFill="1" applyBorder="1" applyAlignment="1">
      <alignment horizontal="left" vertical="center" wrapText="1"/>
    </xf>
    <xf numFmtId="4" fontId="6" fillId="8" borderId="18" xfId="0" applyNumberFormat="1" applyFont="1" applyFill="1" applyBorder="1" applyAlignment="1">
      <alignment horizontal="left" vertical="center" wrapText="1"/>
    </xf>
    <xf numFmtId="4" fontId="25" fillId="5" borderId="8" xfId="0" applyNumberFormat="1" applyFont="1" applyFill="1" applyBorder="1" applyAlignment="1">
      <alignment horizontal="center" vertical="center" wrapText="1"/>
    </xf>
    <xf numFmtId="4" fontId="25" fillId="5" borderId="9" xfId="0" applyNumberFormat="1" applyFont="1" applyFill="1" applyBorder="1" applyAlignment="1">
      <alignment horizontal="center" vertical="center" wrapText="1"/>
    </xf>
    <xf numFmtId="4" fontId="25" fillId="5" borderId="12" xfId="0" applyNumberFormat="1" applyFont="1" applyFill="1" applyBorder="1" applyAlignment="1">
      <alignment horizontal="center" vertical="center" wrapText="1"/>
    </xf>
    <xf numFmtId="4" fontId="9" fillId="0" borderId="4" xfId="0" applyNumberFormat="1" applyFont="1" applyBorder="1" applyAlignment="1">
      <alignment horizontal="center" vertical="center" wrapText="1"/>
    </xf>
    <xf numFmtId="4" fontId="9" fillId="0" borderId="5" xfId="0" applyNumberFormat="1" applyFont="1" applyBorder="1" applyAlignment="1">
      <alignment horizontal="center" vertical="center" wrapText="1"/>
    </xf>
    <xf numFmtId="4" fontId="9" fillId="0" borderId="6" xfId="0" applyNumberFormat="1" applyFont="1" applyBorder="1" applyAlignment="1">
      <alignment horizontal="center" vertical="center" wrapText="1"/>
    </xf>
    <xf numFmtId="4" fontId="9" fillId="0" borderId="4" xfId="0" applyNumberFormat="1" applyFont="1" applyBorder="1" applyAlignment="1" applyProtection="1">
      <alignment horizontal="center" vertical="center" wrapText="1"/>
      <protection locked="0"/>
    </xf>
    <xf numFmtId="4" fontId="9" fillId="0" borderId="6" xfId="0" applyNumberFormat="1" applyFont="1" applyBorder="1" applyAlignment="1" applyProtection="1">
      <alignment horizontal="center" vertical="center" wrapText="1"/>
      <protection locked="0"/>
    </xf>
    <xf numFmtId="0" fontId="8" fillId="0" borderId="8" xfId="0" applyNumberFormat="1" applyFont="1" applyFill="1" applyBorder="1" applyAlignment="1" applyProtection="1">
      <alignment horizontal="left" vertical="center" wrapText="1" shrinkToFit="1"/>
    </xf>
    <xf numFmtId="0" fontId="8" fillId="0" borderId="9" xfId="0" applyNumberFormat="1" applyFont="1" applyFill="1" applyBorder="1" applyAlignment="1" applyProtection="1">
      <alignment horizontal="left" vertical="center" wrapText="1" shrinkToFit="1"/>
    </xf>
    <xf numFmtId="164" fontId="24" fillId="4" borderId="12" xfId="5" applyNumberFormat="1" applyFont="1" applyFill="1" applyBorder="1" applyAlignment="1">
      <alignment horizontal="center" vertical="center" wrapText="1"/>
    </xf>
    <xf numFmtId="164" fontId="24" fillId="4" borderId="1" xfId="5" applyNumberFormat="1" applyFont="1" applyFill="1" applyBorder="1" applyAlignment="1">
      <alignment horizontal="center" vertical="center" wrapText="1"/>
    </xf>
    <xf numFmtId="0" fontId="8" fillId="0" borderId="15" xfId="0" applyNumberFormat="1" applyFont="1" applyFill="1" applyBorder="1" applyAlignment="1" applyProtection="1">
      <alignment horizontal="left" vertical="center" wrapText="1" shrinkToFit="1"/>
    </xf>
    <xf numFmtId="0" fontId="8" fillId="0" borderId="13" xfId="0" applyNumberFormat="1" applyFont="1" applyFill="1" applyBorder="1" applyAlignment="1" applyProtection="1">
      <alignment horizontal="left" vertical="center" wrapText="1" shrinkToFit="1"/>
    </xf>
    <xf numFmtId="4" fontId="9" fillId="0" borderId="11" xfId="0" applyNumberFormat="1" applyFont="1" applyBorder="1" applyAlignment="1" applyProtection="1">
      <alignment horizontal="center" vertical="center" wrapText="1"/>
      <protection locked="0"/>
    </xf>
    <xf numFmtId="4" fontId="9" fillId="0" borderId="10" xfId="0" applyNumberFormat="1" applyFont="1" applyBorder="1" applyAlignment="1" applyProtection="1">
      <alignment horizontal="center" vertical="center" wrapText="1"/>
      <protection locked="0"/>
    </xf>
    <xf numFmtId="4" fontId="9" fillId="0" borderId="5" xfId="0" applyNumberFormat="1" applyFont="1" applyBorder="1" applyAlignment="1" applyProtection="1">
      <alignment horizontal="center" vertical="center" wrapText="1"/>
      <protection locked="0"/>
    </xf>
    <xf numFmtId="4" fontId="9" fillId="0" borderId="19" xfId="0" applyNumberFormat="1" applyFont="1" applyBorder="1" applyAlignment="1" applyProtection="1">
      <alignment horizontal="center" vertical="center" wrapText="1"/>
      <protection locked="0"/>
    </xf>
    <xf numFmtId="4" fontId="9" fillId="0" borderId="15" xfId="0" applyNumberFormat="1" applyFont="1" applyBorder="1" applyAlignment="1" applyProtection="1">
      <alignment horizontal="center" vertical="center" wrapText="1"/>
      <protection locked="0"/>
    </xf>
    <xf numFmtId="4" fontId="9" fillId="0" borderId="3" xfId="0" applyNumberFormat="1" applyFont="1" applyBorder="1" applyAlignment="1" applyProtection="1">
      <alignment horizontal="center" vertical="center" wrapText="1"/>
      <protection locked="0"/>
    </xf>
    <xf numFmtId="4" fontId="9" fillId="0" borderId="14" xfId="0" applyNumberFormat="1" applyFont="1" applyBorder="1" applyAlignment="1" applyProtection="1">
      <alignment horizontal="center" vertical="center" wrapText="1"/>
      <protection locked="0"/>
    </xf>
    <xf numFmtId="4" fontId="10" fillId="0" borderId="3" xfId="0" applyNumberFormat="1" applyFont="1" applyBorder="1" applyAlignment="1" applyProtection="1">
      <alignment horizontal="center" vertical="center" wrapText="1"/>
      <protection locked="0"/>
    </xf>
    <xf numFmtId="4" fontId="10" fillId="0" borderId="14" xfId="0" applyNumberFormat="1" applyFont="1" applyBorder="1" applyAlignment="1" applyProtection="1">
      <alignment horizontal="center" vertical="center" wrapText="1"/>
      <protection locked="0"/>
    </xf>
    <xf numFmtId="4" fontId="9" fillId="0" borderId="20" xfId="0" applyNumberFormat="1" applyFont="1" applyBorder="1" applyAlignment="1" applyProtection="1">
      <alignment horizontal="center" vertical="center" wrapText="1"/>
      <protection locked="0"/>
    </xf>
    <xf numFmtId="4" fontId="9" fillId="0" borderId="21" xfId="0" applyNumberFormat="1" applyFont="1" applyBorder="1" applyAlignment="1" applyProtection="1">
      <alignment horizontal="center" vertical="center" wrapText="1"/>
      <protection locked="0"/>
    </xf>
    <xf numFmtId="4" fontId="9" fillId="0" borderId="22" xfId="0" applyNumberFormat="1" applyFont="1" applyBorder="1" applyAlignment="1" applyProtection="1">
      <alignment horizontal="center" vertical="center" wrapText="1"/>
      <protection locked="0"/>
    </xf>
    <xf numFmtId="4" fontId="0" fillId="0" borderId="0" xfId="0" applyNumberFormat="1" applyAlignment="1">
      <alignment horizontal="left" wrapText="1"/>
    </xf>
    <xf numFmtId="4" fontId="13" fillId="0" borderId="0" xfId="0" applyNumberFormat="1" applyFont="1" applyAlignment="1">
      <alignment horizontal="center" vertical="center" wrapText="1"/>
    </xf>
    <xf numFmtId="4" fontId="6" fillId="5" borderId="1" xfId="0" applyNumberFormat="1" applyFont="1" applyFill="1" applyBorder="1" applyAlignment="1">
      <alignment horizontal="center" wrapText="1"/>
    </xf>
    <xf numFmtId="49" fontId="7" fillId="3" borderId="0" xfId="0" applyNumberFormat="1" applyFont="1" applyFill="1" applyBorder="1" applyAlignment="1">
      <alignment horizontal="center" vertical="center" wrapText="1"/>
    </xf>
    <xf numFmtId="164" fontId="24" fillId="6" borderId="12" xfId="5" applyNumberFormat="1" applyFont="1" applyFill="1" applyBorder="1" applyAlignment="1">
      <alignment horizontal="center" vertical="center" wrapText="1"/>
    </xf>
    <xf numFmtId="164" fontId="24" fillId="6" borderId="1" xfId="5" applyNumberFormat="1" applyFont="1" applyFill="1" applyBorder="1" applyAlignment="1">
      <alignment horizontal="center" vertical="center" wrapText="1"/>
    </xf>
    <xf numFmtId="0" fontId="8" fillId="3" borderId="8" xfId="0" applyNumberFormat="1" applyFont="1" applyFill="1" applyBorder="1" applyAlignment="1" applyProtection="1">
      <alignment horizontal="left" vertical="center" wrapText="1" shrinkToFit="1"/>
    </xf>
    <xf numFmtId="0" fontId="8" fillId="3" borderId="9" xfId="0" applyNumberFormat="1" applyFont="1" applyFill="1" applyBorder="1" applyAlignment="1" applyProtection="1">
      <alignment horizontal="left" vertical="center" wrapText="1" shrinkToFit="1"/>
    </xf>
    <xf numFmtId="49" fontId="16" fillId="2" borderId="0" xfId="0" applyNumberFormat="1" applyFont="1" applyFill="1" applyAlignment="1">
      <alignment horizontal="left" wrapText="1"/>
    </xf>
    <xf numFmtId="4" fontId="27" fillId="0" borderId="8" xfId="6" applyNumberFormat="1" applyFont="1" applyBorder="1" applyAlignment="1">
      <alignment horizontal="left" wrapText="1"/>
    </xf>
    <xf numFmtId="4" fontId="27" fillId="0" borderId="12" xfId="6" applyNumberFormat="1" applyFont="1" applyBorder="1" applyAlignment="1">
      <alignment horizontal="left" wrapText="1"/>
    </xf>
    <xf numFmtId="0" fontId="18" fillId="0" borderId="0" xfId="10" applyFont="1" applyAlignment="1">
      <alignment horizontal="left" vertical="center" wrapText="1"/>
    </xf>
    <xf numFmtId="49" fontId="14" fillId="2" borderId="0" xfId="0" applyNumberFormat="1" applyFont="1" applyFill="1" applyAlignment="1">
      <alignment horizontal="left" wrapText="1"/>
    </xf>
    <xf numFmtId="49" fontId="17" fillId="2" borderId="0" xfId="0" applyNumberFormat="1" applyFont="1" applyFill="1" applyAlignment="1">
      <alignment horizontal="left" wrapText="1"/>
    </xf>
    <xf numFmtId="4" fontId="27" fillId="5" borderId="8" xfId="6" applyNumberFormat="1" applyFont="1" applyFill="1" applyBorder="1" applyAlignment="1">
      <alignment horizontal="center" vertical="center" wrapText="1"/>
    </xf>
    <xf numFmtId="4" fontId="27" fillId="5" borderId="9" xfId="6" applyNumberFormat="1" applyFont="1" applyFill="1" applyBorder="1" applyAlignment="1">
      <alignment horizontal="center" vertical="center" wrapText="1"/>
    </xf>
    <xf numFmtId="4" fontId="27" fillId="5" borderId="12" xfId="6" applyNumberFormat="1" applyFont="1" applyFill="1" applyBorder="1" applyAlignment="1">
      <alignment horizontal="center" vertical="center" wrapText="1"/>
    </xf>
    <xf numFmtId="4" fontId="27" fillId="0" borderId="8" xfId="6" applyNumberFormat="1" applyFont="1" applyBorder="1" applyAlignment="1">
      <alignment horizontal="left" vertical="center" wrapText="1"/>
    </xf>
    <xf numFmtId="4" fontId="27" fillId="0" borderId="12" xfId="6" applyNumberFormat="1" applyFont="1" applyBorder="1" applyAlignment="1">
      <alignment horizontal="left" vertical="center" wrapText="1"/>
    </xf>
    <xf numFmtId="4" fontId="27" fillId="0" borderId="8" xfId="6" applyNumberFormat="1" applyFont="1" applyBorder="1" applyAlignment="1">
      <alignment horizontal="right" wrapText="1"/>
    </xf>
    <xf numFmtId="4" fontId="27" fillId="0" borderId="12" xfId="6" applyNumberFormat="1" applyFont="1" applyBorder="1" applyAlignment="1">
      <alignment horizontal="right" wrapText="1"/>
    </xf>
    <xf numFmtId="4" fontId="27" fillId="0" borderId="8" xfId="6" applyNumberFormat="1" applyFont="1" applyBorder="1" applyAlignment="1">
      <alignment horizontal="center" vertical="center" wrapText="1"/>
    </xf>
    <xf numFmtId="4" fontId="27" fillId="0" borderId="9" xfId="6" applyNumberFormat="1" applyFont="1" applyBorder="1" applyAlignment="1">
      <alignment horizontal="center" vertical="center" wrapText="1"/>
    </xf>
    <xf numFmtId="4" fontId="27" fillId="0" borderId="12" xfId="6" applyNumberFormat="1" applyFont="1" applyBorder="1" applyAlignment="1">
      <alignment horizontal="center" vertical="center" wrapText="1"/>
    </xf>
    <xf numFmtId="4" fontId="27" fillId="5" borderId="1" xfId="6" applyNumberFormat="1" applyFont="1" applyFill="1" applyBorder="1" applyAlignment="1">
      <alignment horizontal="center" vertical="center" wrapText="1"/>
    </xf>
    <xf numFmtId="4" fontId="27" fillId="0" borderId="1" xfId="6" applyNumberFormat="1" applyFont="1" applyBorder="1" applyAlignment="1">
      <alignment horizontal="center" vertical="center" wrapText="1"/>
    </xf>
    <xf numFmtId="0" fontId="11" fillId="0" borderId="0" xfId="10" applyFont="1" applyAlignment="1">
      <alignment horizontal="left" wrapText="1"/>
    </xf>
  </cellXfs>
  <cellStyles count="13">
    <cellStyle name="Обычный" xfId="0" builtinId="0"/>
    <cellStyle name="Обычный 2" xfId="1"/>
    <cellStyle name="Обычный 2 3 2" xfId="12"/>
    <cellStyle name="Обычный 3" xfId="3"/>
    <cellStyle name="Обычный 3 2" xfId="6"/>
    <cellStyle name="Обычный 3 2 2" xfId="10"/>
    <cellStyle name="Обычный 3 3" xfId="7"/>
    <cellStyle name="Обычный 4" xfId="4"/>
    <cellStyle name="Обычный 4 2" xfId="8"/>
    <cellStyle name="Обычный 5 2" xfId="2"/>
    <cellStyle name="Обычный 7" xfId="11"/>
    <cellStyle name="Финансовый" xfId="5" builtinId="3"/>
    <cellStyle name="Финансовый 2" xfId="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V113"/>
  <sheetViews>
    <sheetView tabSelected="1" view="pageBreakPreview" topLeftCell="A16" zoomScale="70" zoomScaleNormal="70" zoomScaleSheetLayoutView="70" workbookViewId="0">
      <selection activeCell="K50" sqref="K50"/>
    </sheetView>
  </sheetViews>
  <sheetFormatPr defaultColWidth="10.875" defaultRowHeight="15.75" outlineLevelRow="2" outlineLevelCol="1" x14ac:dyDescent="0.25"/>
  <cols>
    <col min="1" max="1" width="10.125" style="1" customWidth="1"/>
    <col min="2" max="2" width="7.875" style="4" customWidth="1"/>
    <col min="3" max="3" width="97.25" style="65" customWidth="1"/>
    <col min="4" max="4" width="7" style="3" bestFit="1" customWidth="1"/>
    <col min="5" max="5" width="13.125" style="48" customWidth="1"/>
    <col min="6" max="12" width="13.125" style="48" customWidth="1" outlineLevel="1"/>
    <col min="13" max="13" width="12.125" style="1" customWidth="1"/>
    <col min="14" max="14" width="13" style="1" customWidth="1"/>
    <col min="15" max="15" width="13.625" style="1" customWidth="1"/>
    <col min="16" max="16" width="17.125" style="1" customWidth="1"/>
    <col min="17" max="17" width="16.5" style="1" customWidth="1"/>
    <col min="18" max="18" width="17.875" style="1" customWidth="1"/>
    <col min="19" max="19" width="31.25" style="1" customWidth="1"/>
    <col min="20" max="20" width="10.875" style="1" customWidth="1"/>
    <col min="21" max="21" width="6.625" style="1" customWidth="1"/>
    <col min="22" max="16384" width="10.875" style="1"/>
  </cols>
  <sheetData>
    <row r="1" spans="1:19" s="32" customFormat="1" x14ac:dyDescent="0.25">
      <c r="A1" s="40"/>
      <c r="B1" s="41"/>
      <c r="C1" s="63"/>
      <c r="D1" s="44"/>
      <c r="E1" s="43"/>
      <c r="F1" s="43"/>
      <c r="G1" s="43"/>
      <c r="H1" s="43"/>
      <c r="I1" s="43"/>
      <c r="J1" s="43"/>
      <c r="K1" s="43"/>
      <c r="L1" s="43"/>
      <c r="M1" s="42"/>
      <c r="N1" s="42"/>
      <c r="O1" s="42"/>
      <c r="P1" s="42"/>
      <c r="Q1" s="42"/>
    </row>
    <row r="2" spans="1:19" s="32" customFormat="1" x14ac:dyDescent="0.25">
      <c r="A2" s="40"/>
      <c r="B2" s="41"/>
      <c r="C2" s="63"/>
      <c r="D2" s="44"/>
      <c r="E2" s="43"/>
      <c r="F2" s="43"/>
      <c r="G2" s="43"/>
      <c r="H2" s="43"/>
      <c r="I2" s="43"/>
      <c r="J2" s="43"/>
      <c r="K2" s="43"/>
      <c r="L2" s="43"/>
      <c r="M2" s="42"/>
      <c r="N2" s="42"/>
      <c r="O2" s="42"/>
      <c r="P2" s="42"/>
      <c r="Q2" s="42"/>
    </row>
    <row r="3" spans="1:19" s="32" customFormat="1" ht="21" customHeight="1" x14ac:dyDescent="0.25">
      <c r="A3" s="171" t="s">
        <v>49</v>
      </c>
      <c r="B3" s="171"/>
      <c r="C3" s="171"/>
      <c r="D3" s="171"/>
      <c r="E3" s="171"/>
      <c r="F3" s="171"/>
      <c r="G3" s="171"/>
      <c r="H3" s="171"/>
      <c r="I3" s="171"/>
      <c r="J3" s="171"/>
      <c r="K3" s="171"/>
      <c r="L3" s="171"/>
      <c r="M3" s="171"/>
      <c r="N3" s="171"/>
      <c r="O3" s="42"/>
      <c r="P3" s="42"/>
      <c r="Q3" s="42"/>
    </row>
    <row r="4" spans="1:19" s="32" customFormat="1" ht="25.5" customHeight="1" x14ac:dyDescent="0.25">
      <c r="A4" s="171" t="s">
        <v>114</v>
      </c>
      <c r="B4" s="171"/>
      <c r="C4" s="171"/>
      <c r="D4" s="171"/>
      <c r="E4" s="171"/>
      <c r="F4" s="171"/>
      <c r="G4" s="171"/>
      <c r="H4" s="171"/>
      <c r="I4" s="171"/>
      <c r="J4" s="171"/>
      <c r="K4" s="171"/>
      <c r="L4" s="171"/>
      <c r="M4" s="171"/>
      <c r="N4" s="171"/>
      <c r="O4" s="42"/>
      <c r="P4" s="42"/>
      <c r="Q4" s="42"/>
    </row>
    <row r="5" spans="1:19" s="32" customFormat="1" x14ac:dyDescent="0.25">
      <c r="A5" s="40"/>
      <c r="B5" s="41"/>
      <c r="C5" s="63"/>
      <c r="D5" s="44"/>
      <c r="E5" s="43"/>
      <c r="F5" s="43"/>
      <c r="G5" s="43"/>
      <c r="H5" s="43"/>
      <c r="I5" s="43"/>
      <c r="J5" s="43"/>
      <c r="K5" s="43"/>
      <c r="L5" s="43"/>
      <c r="M5" s="42"/>
      <c r="N5" s="42"/>
      <c r="O5" s="42"/>
      <c r="P5" s="42"/>
      <c r="Q5" s="42"/>
    </row>
    <row r="6" spans="1:19" s="32" customFormat="1" ht="22.5" x14ac:dyDescent="0.25">
      <c r="A6" s="37"/>
      <c r="B6" s="38"/>
      <c r="C6" s="172" t="s">
        <v>50</v>
      </c>
      <c r="D6" s="172"/>
      <c r="E6" s="48"/>
      <c r="F6" s="48"/>
      <c r="G6" s="48"/>
      <c r="H6" s="48"/>
      <c r="I6" s="48"/>
      <c r="J6" s="48"/>
      <c r="K6" s="48"/>
      <c r="L6" s="48"/>
      <c r="M6" s="39"/>
      <c r="N6" s="39"/>
      <c r="O6" s="39"/>
      <c r="P6" s="39"/>
      <c r="Q6" s="39"/>
    </row>
    <row r="7" spans="1:19" s="32" customFormat="1" x14ac:dyDescent="0.25">
      <c r="A7" s="37"/>
      <c r="B7" s="38"/>
      <c r="C7" s="38"/>
      <c r="D7" s="38"/>
      <c r="E7" s="48"/>
      <c r="F7" s="48"/>
      <c r="G7" s="48"/>
      <c r="H7" s="48"/>
      <c r="I7" s="48"/>
      <c r="J7" s="48"/>
      <c r="K7" s="48"/>
      <c r="L7" s="48"/>
      <c r="M7" s="39"/>
      <c r="N7" s="39"/>
      <c r="O7" s="39"/>
      <c r="P7" s="39"/>
      <c r="Q7" s="39"/>
    </row>
    <row r="8" spans="1:19" s="32" customFormat="1" ht="15.75" customHeight="1" x14ac:dyDescent="0.25">
      <c r="A8" s="37"/>
      <c r="B8" s="38"/>
      <c r="C8" s="38"/>
      <c r="D8" s="142" t="s">
        <v>40</v>
      </c>
      <c r="E8" s="143"/>
      <c r="F8" s="143"/>
      <c r="G8" s="143"/>
      <c r="H8" s="143"/>
      <c r="I8" s="143"/>
      <c r="J8" s="143"/>
      <c r="K8" s="143"/>
      <c r="L8" s="143"/>
      <c r="M8" s="144"/>
      <c r="N8" s="145"/>
      <c r="O8" s="146"/>
      <c r="P8" s="146"/>
      <c r="Q8" s="146"/>
      <c r="R8" s="147"/>
    </row>
    <row r="9" spans="1:19" s="32" customFormat="1" x14ac:dyDescent="0.25">
      <c r="A9" s="173"/>
      <c r="B9" s="173"/>
      <c r="C9" s="86" t="s">
        <v>41</v>
      </c>
      <c r="D9" s="142" t="s">
        <v>42</v>
      </c>
      <c r="E9" s="143"/>
      <c r="F9" s="143"/>
      <c r="G9" s="143"/>
      <c r="H9" s="143"/>
      <c r="I9" s="143"/>
      <c r="J9" s="143"/>
      <c r="K9" s="143"/>
      <c r="L9" s="143"/>
      <c r="M9" s="144"/>
      <c r="N9" s="145"/>
      <c r="O9" s="146"/>
      <c r="P9" s="146"/>
      <c r="Q9" s="146"/>
      <c r="R9" s="147"/>
    </row>
    <row r="10" spans="1:19" s="5" customFormat="1" ht="15.75" customHeight="1" x14ac:dyDescent="0.25">
      <c r="A10" s="37"/>
      <c r="B10" s="38"/>
      <c r="C10" s="38"/>
      <c r="D10" s="142" t="s">
        <v>43</v>
      </c>
      <c r="E10" s="143"/>
      <c r="F10" s="143"/>
      <c r="G10" s="143"/>
      <c r="H10" s="143"/>
      <c r="I10" s="143"/>
      <c r="J10" s="143"/>
      <c r="K10" s="143"/>
      <c r="L10" s="143"/>
      <c r="M10" s="144"/>
      <c r="N10" s="145"/>
      <c r="O10" s="146"/>
      <c r="P10" s="146"/>
      <c r="Q10" s="146"/>
      <c r="R10" s="147"/>
    </row>
    <row r="11" spans="1:19" s="5" customFormat="1" ht="15.75" customHeight="1" x14ac:dyDescent="0.25">
      <c r="A11" s="37"/>
      <c r="B11" s="38"/>
      <c r="C11" s="38"/>
      <c r="D11" s="142" t="s">
        <v>44</v>
      </c>
      <c r="E11" s="143"/>
      <c r="F11" s="143"/>
      <c r="G11" s="143"/>
      <c r="H11" s="143"/>
      <c r="I11" s="143"/>
      <c r="J11" s="143"/>
      <c r="K11" s="143"/>
      <c r="L11" s="143"/>
      <c r="M11" s="144"/>
      <c r="N11" s="145"/>
      <c r="O11" s="146"/>
      <c r="P11" s="146"/>
      <c r="Q11" s="146"/>
      <c r="R11" s="147"/>
    </row>
    <row r="12" spans="1:19" s="5" customFormat="1" ht="15.75" customHeight="1" x14ac:dyDescent="0.25">
      <c r="A12" s="37"/>
      <c r="B12" s="38"/>
      <c r="C12" s="38"/>
      <c r="D12" s="142" t="s">
        <v>45</v>
      </c>
      <c r="E12" s="143"/>
      <c r="F12" s="143"/>
      <c r="G12" s="143"/>
      <c r="H12" s="143"/>
      <c r="I12" s="143"/>
      <c r="J12" s="143"/>
      <c r="K12" s="143"/>
      <c r="L12" s="143"/>
      <c r="M12" s="144"/>
      <c r="N12" s="145"/>
      <c r="O12" s="146"/>
      <c r="P12" s="146"/>
      <c r="Q12" s="146"/>
      <c r="R12" s="147"/>
    </row>
    <row r="13" spans="1:19" s="5" customFormat="1" ht="15.75" customHeight="1" x14ac:dyDescent="0.25">
      <c r="A13" s="37"/>
      <c r="B13" s="38"/>
      <c r="C13" s="38"/>
      <c r="D13" s="142" t="s">
        <v>46</v>
      </c>
      <c r="E13" s="143"/>
      <c r="F13" s="143"/>
      <c r="G13" s="143"/>
      <c r="H13" s="143"/>
      <c r="I13" s="143"/>
      <c r="J13" s="143"/>
      <c r="K13" s="143"/>
      <c r="L13" s="143"/>
      <c r="M13" s="144"/>
      <c r="N13" s="145"/>
      <c r="O13" s="146"/>
      <c r="P13" s="146"/>
      <c r="Q13" s="146"/>
      <c r="R13" s="147"/>
    </row>
    <row r="14" spans="1:19" s="5" customFormat="1" ht="15.75" customHeight="1" x14ac:dyDescent="0.25">
      <c r="A14" s="37"/>
      <c r="B14" s="38"/>
      <c r="C14" s="38"/>
      <c r="D14" s="142" t="s">
        <v>47</v>
      </c>
      <c r="E14" s="143"/>
      <c r="F14" s="143"/>
      <c r="G14" s="143"/>
      <c r="H14" s="143"/>
      <c r="I14" s="143"/>
      <c r="J14" s="143"/>
      <c r="K14" s="143"/>
      <c r="L14" s="143"/>
      <c r="M14" s="144"/>
      <c r="N14" s="145"/>
      <c r="O14" s="146"/>
      <c r="P14" s="146"/>
      <c r="Q14" s="146"/>
      <c r="R14" s="147"/>
    </row>
    <row r="15" spans="1:19" s="5" customFormat="1" ht="16.5" customHeight="1" thickBot="1" x14ac:dyDescent="0.3">
      <c r="A15" s="37"/>
      <c r="B15" s="38"/>
      <c r="C15" s="38"/>
      <c r="D15" s="142" t="s">
        <v>48</v>
      </c>
      <c r="E15" s="143"/>
      <c r="F15" s="143"/>
      <c r="G15" s="143"/>
      <c r="H15" s="143"/>
      <c r="I15" s="143"/>
      <c r="J15" s="143"/>
      <c r="K15" s="143"/>
      <c r="L15" s="143"/>
      <c r="M15" s="144"/>
      <c r="N15" s="145"/>
      <c r="O15" s="146"/>
      <c r="P15" s="146"/>
      <c r="Q15" s="146"/>
      <c r="R15" s="147"/>
    </row>
    <row r="16" spans="1:19" ht="36" customHeight="1" x14ac:dyDescent="0.25">
      <c r="A16" s="159" t="s">
        <v>63</v>
      </c>
      <c r="B16" s="164" t="s">
        <v>2</v>
      </c>
      <c r="C16" s="166" t="s">
        <v>1</v>
      </c>
      <c r="D16" s="164" t="s">
        <v>0</v>
      </c>
      <c r="E16" s="162" t="s">
        <v>70</v>
      </c>
      <c r="F16" s="168" t="s">
        <v>71</v>
      </c>
      <c r="G16" s="169"/>
      <c r="H16" s="170"/>
      <c r="I16" s="168" t="s">
        <v>75</v>
      </c>
      <c r="J16" s="170"/>
      <c r="K16" s="151" t="s">
        <v>76</v>
      </c>
      <c r="L16" s="152"/>
      <c r="M16" s="161" t="s">
        <v>3</v>
      </c>
      <c r="N16" s="161"/>
      <c r="O16" s="152"/>
      <c r="P16" s="148" t="s">
        <v>4</v>
      </c>
      <c r="Q16" s="149"/>
      <c r="R16" s="150"/>
      <c r="S16" s="3"/>
    </row>
    <row r="17" spans="1:20" ht="36" customHeight="1" x14ac:dyDescent="0.25">
      <c r="A17" s="160"/>
      <c r="B17" s="165"/>
      <c r="C17" s="167"/>
      <c r="D17" s="165"/>
      <c r="E17" s="163"/>
      <c r="F17" s="6" t="s">
        <v>72</v>
      </c>
      <c r="G17" s="7" t="s">
        <v>73</v>
      </c>
      <c r="H17" s="8" t="s">
        <v>74</v>
      </c>
      <c r="I17" s="6" t="s">
        <v>87</v>
      </c>
      <c r="J17" s="8" t="s">
        <v>88</v>
      </c>
      <c r="K17" s="6" t="s">
        <v>89</v>
      </c>
      <c r="L17" s="8" t="s">
        <v>90</v>
      </c>
      <c r="M17" s="111" t="s">
        <v>5</v>
      </c>
      <c r="N17" s="7" t="s">
        <v>6</v>
      </c>
      <c r="O17" s="8" t="s">
        <v>7</v>
      </c>
      <c r="P17" s="6" t="s">
        <v>5</v>
      </c>
      <c r="Q17" s="9" t="s">
        <v>8</v>
      </c>
      <c r="R17" s="10" t="s">
        <v>7</v>
      </c>
    </row>
    <row r="18" spans="1:20" s="34" customFormat="1" ht="18.75" customHeight="1" x14ac:dyDescent="0.25">
      <c r="A18" s="81" t="s">
        <v>66</v>
      </c>
      <c r="B18" s="120" t="s">
        <v>9</v>
      </c>
      <c r="C18" s="83" t="s">
        <v>113</v>
      </c>
      <c r="D18" s="84"/>
      <c r="E18" s="94"/>
      <c r="F18" s="100"/>
      <c r="G18" s="101"/>
      <c r="H18" s="85"/>
      <c r="I18" s="100"/>
      <c r="J18" s="85"/>
      <c r="K18" s="117"/>
      <c r="L18" s="112"/>
      <c r="M18" s="175"/>
      <c r="N18" s="176"/>
      <c r="O18" s="176"/>
      <c r="P18" s="121">
        <f>P19+P38</f>
        <v>0</v>
      </c>
      <c r="Q18" s="121">
        <f>Q19+Q38</f>
        <v>0</v>
      </c>
      <c r="R18" s="121">
        <f t="shared" ref="R18" si="0">R19+R38</f>
        <v>0</v>
      </c>
    </row>
    <row r="19" spans="1:20" s="34" customFormat="1" ht="18.75" customHeight="1" x14ac:dyDescent="0.25">
      <c r="A19" s="81" t="s">
        <v>107</v>
      </c>
      <c r="B19" s="120" t="s">
        <v>115</v>
      </c>
      <c r="C19" s="83" t="s">
        <v>106</v>
      </c>
      <c r="D19" s="84"/>
      <c r="E19" s="94"/>
      <c r="F19" s="100"/>
      <c r="G19" s="101"/>
      <c r="H19" s="85"/>
      <c r="I19" s="100"/>
      <c r="J19" s="85"/>
      <c r="K19" s="119"/>
      <c r="L19" s="117"/>
      <c r="M19" s="122"/>
      <c r="N19" s="123"/>
      <c r="O19" s="123"/>
      <c r="P19" s="121">
        <f>P20</f>
        <v>0</v>
      </c>
      <c r="Q19" s="121">
        <f t="shared" ref="Q19:R19" si="1">Q20</f>
        <v>0</v>
      </c>
      <c r="R19" s="121">
        <f t="shared" si="1"/>
        <v>0</v>
      </c>
    </row>
    <row r="20" spans="1:20" s="33" customFormat="1" ht="18.75" customHeight="1" outlineLevel="1" x14ac:dyDescent="0.25">
      <c r="A20" s="72" t="s">
        <v>108</v>
      </c>
      <c r="B20" s="72" t="s">
        <v>116</v>
      </c>
      <c r="C20" s="73" t="s">
        <v>81</v>
      </c>
      <c r="D20" s="74"/>
      <c r="E20" s="95"/>
      <c r="F20" s="102"/>
      <c r="G20" s="103"/>
      <c r="H20" s="75"/>
      <c r="I20" s="102"/>
      <c r="J20" s="75"/>
      <c r="K20" s="102"/>
      <c r="L20" s="75"/>
      <c r="M20" s="155"/>
      <c r="N20" s="156"/>
      <c r="O20" s="156"/>
      <c r="P20" s="125">
        <f>P21+P24+P26+P29+P31+P33+P35</f>
        <v>0</v>
      </c>
      <c r="Q20" s="125">
        <f t="shared" ref="Q20:R20" si="2">Q21+Q24+Q26+Q29+Q31+Q33+Q35</f>
        <v>0</v>
      </c>
      <c r="R20" s="125">
        <f t="shared" si="2"/>
        <v>0</v>
      </c>
    </row>
    <row r="21" spans="1:20" s="35" customFormat="1" ht="18.75" customHeight="1" outlineLevel="1" collapsed="1" x14ac:dyDescent="0.25">
      <c r="A21" s="76"/>
      <c r="B21" s="76" t="s">
        <v>117</v>
      </c>
      <c r="C21" s="77" t="s">
        <v>77</v>
      </c>
      <c r="D21" s="78"/>
      <c r="E21" s="96"/>
      <c r="F21" s="104"/>
      <c r="G21" s="105"/>
      <c r="H21" s="79"/>
      <c r="I21" s="104"/>
      <c r="J21" s="79"/>
      <c r="K21" s="104"/>
      <c r="L21" s="79"/>
      <c r="M21" s="126"/>
      <c r="N21" s="127"/>
      <c r="O21" s="127"/>
      <c r="P21" s="128">
        <f>SUM(P22:P23)</f>
        <v>0</v>
      </c>
      <c r="Q21" s="128">
        <f t="shared" ref="Q21" si="3">SUM(Q22:Q23)</f>
        <v>0</v>
      </c>
      <c r="R21" s="128">
        <f>SUM(R22:R23)</f>
        <v>0</v>
      </c>
      <c r="T21" s="87"/>
    </row>
    <row r="22" spans="1:20" s="36" customFormat="1" ht="31.5" hidden="1" outlineLevel="2" x14ac:dyDescent="0.25">
      <c r="A22" s="67"/>
      <c r="B22" s="68" t="s">
        <v>118</v>
      </c>
      <c r="C22" s="118" t="s">
        <v>64</v>
      </c>
      <c r="D22" s="70" t="s">
        <v>20</v>
      </c>
      <c r="E22" s="98">
        <f>SUM(F22:L22)</f>
        <v>457.59</v>
      </c>
      <c r="F22" s="107">
        <v>36.17</v>
      </c>
      <c r="G22" s="108">
        <v>74.75</v>
      </c>
      <c r="H22" s="80">
        <v>72.239999999999995</v>
      </c>
      <c r="I22" s="107">
        <v>80.959999999999994</v>
      </c>
      <c r="J22" s="80">
        <v>83.72</v>
      </c>
      <c r="K22" s="107">
        <v>30.88</v>
      </c>
      <c r="L22" s="80">
        <v>78.87</v>
      </c>
      <c r="M22" s="129"/>
      <c r="N22" s="130"/>
      <c r="O22" s="131">
        <f>SUM(M22:N22)</f>
        <v>0</v>
      </c>
      <c r="P22" s="137">
        <f>E22*M22</f>
        <v>0</v>
      </c>
      <c r="Q22" s="137">
        <f>N22*E22</f>
        <v>0</v>
      </c>
      <c r="R22" s="137">
        <f>O22*E22</f>
        <v>0</v>
      </c>
    </row>
    <row r="23" spans="1:20" s="36" customFormat="1" ht="94.5" hidden="1" outlineLevel="2" x14ac:dyDescent="0.25">
      <c r="A23" s="67"/>
      <c r="B23" s="68" t="s">
        <v>119</v>
      </c>
      <c r="C23" s="69" t="s">
        <v>98</v>
      </c>
      <c r="D23" s="70" t="s">
        <v>20</v>
      </c>
      <c r="E23" s="98">
        <f>SUM(F23:L23)</f>
        <v>457.59</v>
      </c>
      <c r="F23" s="107">
        <v>36.17</v>
      </c>
      <c r="G23" s="108">
        <v>74.75</v>
      </c>
      <c r="H23" s="80">
        <v>72.239999999999995</v>
      </c>
      <c r="I23" s="107">
        <v>80.959999999999994</v>
      </c>
      <c r="J23" s="80">
        <v>83.72</v>
      </c>
      <c r="K23" s="107">
        <v>30.88</v>
      </c>
      <c r="L23" s="80">
        <v>78.87</v>
      </c>
      <c r="M23" s="129"/>
      <c r="N23" s="130"/>
      <c r="O23" s="131">
        <f t="shared" ref="O23" si="4">SUM(M23:N23)</f>
        <v>0</v>
      </c>
      <c r="P23" s="137">
        <f>E23*M23</f>
        <v>0</v>
      </c>
      <c r="Q23" s="137">
        <f>N23*E23</f>
        <v>0</v>
      </c>
      <c r="R23" s="137">
        <f>O23*E23</f>
        <v>0</v>
      </c>
    </row>
    <row r="24" spans="1:20" s="35" customFormat="1" ht="18.75" customHeight="1" outlineLevel="1" collapsed="1" x14ac:dyDescent="0.25">
      <c r="A24" s="76"/>
      <c r="B24" s="76" t="s">
        <v>120</v>
      </c>
      <c r="C24" s="77" t="s">
        <v>78</v>
      </c>
      <c r="D24" s="78"/>
      <c r="E24" s="96"/>
      <c r="F24" s="104"/>
      <c r="G24" s="105"/>
      <c r="H24" s="79"/>
      <c r="I24" s="104"/>
      <c r="J24" s="79"/>
      <c r="K24" s="104"/>
      <c r="L24" s="79"/>
      <c r="M24" s="126"/>
      <c r="N24" s="127"/>
      <c r="O24" s="127"/>
      <c r="P24" s="128">
        <f>SUM(P25)</f>
        <v>0</v>
      </c>
      <c r="Q24" s="128">
        <f t="shared" ref="Q24:R24" si="5">SUM(Q25)</f>
        <v>0</v>
      </c>
      <c r="R24" s="128">
        <f t="shared" si="5"/>
        <v>0</v>
      </c>
      <c r="T24" s="87"/>
    </row>
    <row r="25" spans="1:20" s="36" customFormat="1" ht="94.5" hidden="1" outlineLevel="2" x14ac:dyDescent="0.25">
      <c r="A25" s="67"/>
      <c r="B25" s="68" t="s">
        <v>121</v>
      </c>
      <c r="C25" s="69" t="s">
        <v>99</v>
      </c>
      <c r="D25" s="70" t="s">
        <v>20</v>
      </c>
      <c r="E25" s="98">
        <f>SUM(F25:L25)</f>
        <v>5318.16</v>
      </c>
      <c r="F25" s="107">
        <v>718.01</v>
      </c>
      <c r="G25" s="108">
        <v>963.37</v>
      </c>
      <c r="H25" s="80">
        <v>927.34</v>
      </c>
      <c r="I25" s="107">
        <v>667.35</v>
      </c>
      <c r="J25" s="80">
        <v>690.1</v>
      </c>
      <c r="K25" s="107">
        <v>800.43</v>
      </c>
      <c r="L25" s="80">
        <v>551.55999999999995</v>
      </c>
      <c r="M25" s="129"/>
      <c r="N25" s="130"/>
      <c r="O25" s="131">
        <f t="shared" ref="O25" si="6">SUM(M25:N25)</f>
        <v>0</v>
      </c>
      <c r="P25" s="137">
        <f>E25*M25</f>
        <v>0</v>
      </c>
      <c r="Q25" s="137">
        <f>N25*E25</f>
        <v>0</v>
      </c>
      <c r="R25" s="137">
        <f>O25*E25</f>
        <v>0</v>
      </c>
    </row>
    <row r="26" spans="1:20" s="35" customFormat="1" ht="18.75" customHeight="1" outlineLevel="1" collapsed="1" x14ac:dyDescent="0.25">
      <c r="A26" s="76"/>
      <c r="B26" s="76" t="s">
        <v>122</v>
      </c>
      <c r="C26" s="77" t="s">
        <v>79</v>
      </c>
      <c r="D26" s="78"/>
      <c r="E26" s="96"/>
      <c r="F26" s="104"/>
      <c r="G26" s="105"/>
      <c r="H26" s="79"/>
      <c r="I26" s="104"/>
      <c r="J26" s="79"/>
      <c r="K26" s="104"/>
      <c r="L26" s="79"/>
      <c r="M26" s="126"/>
      <c r="N26" s="127"/>
      <c r="O26" s="127"/>
      <c r="P26" s="128">
        <f>SUM(P27:P28)</f>
        <v>0</v>
      </c>
      <c r="Q26" s="128">
        <f>SUM(Q27:Q28)</f>
        <v>0</v>
      </c>
      <c r="R26" s="128">
        <f>SUM(R27:R28)</f>
        <v>0</v>
      </c>
      <c r="T26" s="87"/>
    </row>
    <row r="27" spans="1:20" s="36" customFormat="1" ht="31.5" hidden="1" outlineLevel="2" x14ac:dyDescent="0.25">
      <c r="A27" s="67"/>
      <c r="B27" s="68" t="s">
        <v>123</v>
      </c>
      <c r="C27" s="118" t="s">
        <v>64</v>
      </c>
      <c r="D27" s="70" t="s">
        <v>20</v>
      </c>
      <c r="E27" s="98">
        <f t="shared" ref="E27:E28" si="7">SUM(F27:L27)</f>
        <v>13.02</v>
      </c>
      <c r="F27" s="107">
        <v>1.86</v>
      </c>
      <c r="G27" s="108">
        <v>1.86</v>
      </c>
      <c r="H27" s="80">
        <v>1.86</v>
      </c>
      <c r="I27" s="107">
        <v>1.86</v>
      </c>
      <c r="J27" s="80">
        <v>1.86</v>
      </c>
      <c r="K27" s="107">
        <v>1.86</v>
      </c>
      <c r="L27" s="80">
        <v>1.86</v>
      </c>
      <c r="M27" s="129"/>
      <c r="N27" s="130"/>
      <c r="O27" s="131">
        <f t="shared" ref="O27:O28" si="8">SUM(M27:N27)</f>
        <v>0</v>
      </c>
      <c r="P27" s="137">
        <f t="shared" ref="P27:P28" si="9">E27*M27</f>
        <v>0</v>
      </c>
      <c r="Q27" s="137">
        <f t="shared" ref="Q27:Q28" si="10">N27*E27</f>
        <v>0</v>
      </c>
      <c r="R27" s="137">
        <f t="shared" ref="R27:R28" si="11">O27*E27</f>
        <v>0</v>
      </c>
    </row>
    <row r="28" spans="1:20" s="36" customFormat="1" ht="110.25" hidden="1" outlineLevel="2" x14ac:dyDescent="0.25">
      <c r="A28" s="67"/>
      <c r="B28" s="68" t="s">
        <v>124</v>
      </c>
      <c r="C28" s="69" t="s">
        <v>100</v>
      </c>
      <c r="D28" s="70" t="s">
        <v>20</v>
      </c>
      <c r="E28" s="98">
        <f t="shared" si="7"/>
        <v>13.02</v>
      </c>
      <c r="F28" s="107">
        <v>1.86</v>
      </c>
      <c r="G28" s="108">
        <v>1.86</v>
      </c>
      <c r="H28" s="80">
        <v>1.86</v>
      </c>
      <c r="I28" s="107">
        <v>1.86</v>
      </c>
      <c r="J28" s="80">
        <v>1.86</v>
      </c>
      <c r="K28" s="107">
        <v>1.86</v>
      </c>
      <c r="L28" s="80">
        <v>1.86</v>
      </c>
      <c r="M28" s="129"/>
      <c r="N28" s="130"/>
      <c r="O28" s="131">
        <f t="shared" si="8"/>
        <v>0</v>
      </c>
      <c r="P28" s="137">
        <f t="shared" si="9"/>
        <v>0</v>
      </c>
      <c r="Q28" s="137">
        <f t="shared" si="10"/>
        <v>0</v>
      </c>
      <c r="R28" s="137">
        <f t="shared" si="11"/>
        <v>0</v>
      </c>
    </row>
    <row r="29" spans="1:20" s="35" customFormat="1" ht="18.75" customHeight="1" outlineLevel="1" collapsed="1" x14ac:dyDescent="0.25">
      <c r="A29" s="76"/>
      <c r="B29" s="76" t="s">
        <v>125</v>
      </c>
      <c r="C29" s="77" t="s">
        <v>80</v>
      </c>
      <c r="D29" s="78"/>
      <c r="E29" s="96"/>
      <c r="F29" s="104"/>
      <c r="G29" s="105"/>
      <c r="H29" s="79"/>
      <c r="I29" s="104"/>
      <c r="J29" s="79"/>
      <c r="K29" s="104"/>
      <c r="L29" s="79"/>
      <c r="M29" s="126"/>
      <c r="N29" s="127"/>
      <c r="O29" s="127"/>
      <c r="P29" s="128">
        <f>SUM(P30:P30)</f>
        <v>0</v>
      </c>
      <c r="Q29" s="128">
        <f>SUM(Q30:Q30)</f>
        <v>0</v>
      </c>
      <c r="R29" s="128">
        <f>SUM(R30:R30)</f>
        <v>0</v>
      </c>
      <c r="T29" s="87"/>
    </row>
    <row r="30" spans="1:20" s="36" customFormat="1" ht="94.5" hidden="1" outlineLevel="2" x14ac:dyDescent="0.25">
      <c r="A30" s="67"/>
      <c r="B30" s="68" t="s">
        <v>126</v>
      </c>
      <c r="C30" s="69" t="s">
        <v>99</v>
      </c>
      <c r="D30" s="70" t="s">
        <v>20</v>
      </c>
      <c r="E30" s="98">
        <f>SUM(F30:L30)</f>
        <v>169.26</v>
      </c>
      <c r="F30" s="107">
        <v>26.04</v>
      </c>
      <c r="G30" s="108">
        <v>26.04</v>
      </c>
      <c r="H30" s="80">
        <v>26.04</v>
      </c>
      <c r="I30" s="107">
        <v>26.04</v>
      </c>
      <c r="J30" s="80">
        <v>26.04</v>
      </c>
      <c r="K30" s="107">
        <v>24.18</v>
      </c>
      <c r="L30" s="80">
        <v>14.88</v>
      </c>
      <c r="M30" s="129"/>
      <c r="N30" s="130"/>
      <c r="O30" s="131">
        <f t="shared" ref="O30" si="12">SUM(M30:N30)</f>
        <v>0</v>
      </c>
      <c r="P30" s="137">
        <f t="shared" ref="P30" si="13">E30*M30</f>
        <v>0</v>
      </c>
      <c r="Q30" s="137">
        <f t="shared" ref="Q30" si="14">N30*E30</f>
        <v>0</v>
      </c>
      <c r="R30" s="137">
        <f t="shared" ref="R30" si="15">O30*E30</f>
        <v>0</v>
      </c>
    </row>
    <row r="31" spans="1:20" s="35" customFormat="1" ht="18.75" customHeight="1" outlineLevel="1" collapsed="1" x14ac:dyDescent="0.25">
      <c r="A31" s="76"/>
      <c r="B31" s="76" t="s">
        <v>127</v>
      </c>
      <c r="C31" s="77" t="s">
        <v>84</v>
      </c>
      <c r="D31" s="78"/>
      <c r="E31" s="96"/>
      <c r="F31" s="104"/>
      <c r="G31" s="105"/>
      <c r="H31" s="79"/>
      <c r="I31" s="104"/>
      <c r="J31" s="79"/>
      <c r="K31" s="104"/>
      <c r="L31" s="79"/>
      <c r="M31" s="126"/>
      <c r="N31" s="127"/>
      <c r="O31" s="127"/>
      <c r="P31" s="128">
        <f>SUM(P32)</f>
        <v>0</v>
      </c>
      <c r="Q31" s="128">
        <f>SUM(Q32)</f>
        <v>0</v>
      </c>
      <c r="R31" s="128">
        <f>SUM(R32)</f>
        <v>0</v>
      </c>
      <c r="T31" s="87"/>
    </row>
    <row r="32" spans="1:20" s="36" customFormat="1" ht="94.5" hidden="1" outlineLevel="2" x14ac:dyDescent="0.25">
      <c r="A32" s="67"/>
      <c r="B32" s="68" t="s">
        <v>128</v>
      </c>
      <c r="C32" s="69" t="s">
        <v>102</v>
      </c>
      <c r="D32" s="70" t="s">
        <v>20</v>
      </c>
      <c r="E32" s="98">
        <f>SUM(F32:L32)</f>
        <v>242.68</v>
      </c>
      <c r="F32" s="107">
        <v>38.700000000000003</v>
      </c>
      <c r="G32" s="108">
        <v>38.700000000000003</v>
      </c>
      <c r="H32" s="80">
        <v>38.700000000000003</v>
      </c>
      <c r="I32" s="107">
        <v>38.700000000000003</v>
      </c>
      <c r="J32" s="80">
        <v>38.700000000000003</v>
      </c>
      <c r="K32" s="107">
        <v>38.700000000000003</v>
      </c>
      <c r="L32" s="80">
        <v>10.48</v>
      </c>
      <c r="M32" s="129"/>
      <c r="N32" s="130"/>
      <c r="O32" s="131">
        <f t="shared" ref="O32" si="16">SUM(M32:N32)</f>
        <v>0</v>
      </c>
      <c r="P32" s="137">
        <f>E32*M32</f>
        <v>0</v>
      </c>
      <c r="Q32" s="137">
        <f>N32*E32</f>
        <v>0</v>
      </c>
      <c r="R32" s="137">
        <f>O32*E32</f>
        <v>0</v>
      </c>
    </row>
    <row r="33" spans="1:20" s="35" customFormat="1" ht="18.75" customHeight="1" outlineLevel="1" collapsed="1" x14ac:dyDescent="0.25">
      <c r="A33" s="76"/>
      <c r="B33" s="76" t="s">
        <v>129</v>
      </c>
      <c r="C33" s="77" t="s">
        <v>85</v>
      </c>
      <c r="D33" s="78"/>
      <c r="E33" s="96"/>
      <c r="F33" s="104"/>
      <c r="G33" s="105"/>
      <c r="H33" s="79"/>
      <c r="I33" s="104"/>
      <c r="J33" s="79"/>
      <c r="K33" s="104"/>
      <c r="L33" s="79"/>
      <c r="M33" s="126"/>
      <c r="N33" s="127"/>
      <c r="O33" s="127"/>
      <c r="P33" s="128">
        <f>SUM(P34)</f>
        <v>0</v>
      </c>
      <c r="Q33" s="128">
        <f>SUM(Q34)</f>
        <v>0</v>
      </c>
      <c r="R33" s="128">
        <f>SUM(R34)</f>
        <v>0</v>
      </c>
      <c r="T33" s="87"/>
    </row>
    <row r="34" spans="1:20" s="36" customFormat="1" ht="110.25" hidden="1" outlineLevel="2" x14ac:dyDescent="0.25">
      <c r="A34" s="67"/>
      <c r="B34" s="68" t="s">
        <v>130</v>
      </c>
      <c r="C34" s="69" t="s">
        <v>103</v>
      </c>
      <c r="D34" s="70" t="s">
        <v>20</v>
      </c>
      <c r="E34" s="98">
        <f>SUM(F34:L34)</f>
        <v>1017.92</v>
      </c>
      <c r="F34" s="107">
        <v>155.88999999999999</v>
      </c>
      <c r="G34" s="108">
        <v>153.28</v>
      </c>
      <c r="H34" s="80">
        <v>155.43</v>
      </c>
      <c r="I34" s="107">
        <v>153.54</v>
      </c>
      <c r="J34" s="80">
        <v>153.54</v>
      </c>
      <c r="K34" s="107">
        <v>153.41999999999999</v>
      </c>
      <c r="L34" s="80">
        <v>92.82</v>
      </c>
      <c r="M34" s="129"/>
      <c r="N34" s="130"/>
      <c r="O34" s="131">
        <f t="shared" ref="O34" si="17">SUM(M34:N34)</f>
        <v>0</v>
      </c>
      <c r="P34" s="137">
        <f>E34*M34</f>
        <v>0</v>
      </c>
      <c r="Q34" s="137">
        <f>N34*E34</f>
        <v>0</v>
      </c>
      <c r="R34" s="137">
        <f>O34*E34</f>
        <v>0</v>
      </c>
    </row>
    <row r="35" spans="1:20" s="35" customFormat="1" ht="18.75" customHeight="1" outlineLevel="1" collapsed="1" x14ac:dyDescent="0.25">
      <c r="A35" s="76"/>
      <c r="B35" s="76" t="s">
        <v>131</v>
      </c>
      <c r="C35" s="77" t="s">
        <v>91</v>
      </c>
      <c r="D35" s="78"/>
      <c r="E35" s="96"/>
      <c r="F35" s="104"/>
      <c r="G35" s="105"/>
      <c r="H35" s="79"/>
      <c r="I35" s="104"/>
      <c r="J35" s="79"/>
      <c r="K35" s="104"/>
      <c r="L35" s="79"/>
      <c r="M35" s="126"/>
      <c r="N35" s="127"/>
      <c r="O35" s="127"/>
      <c r="P35" s="128">
        <f>SUM(P36:P37)</f>
        <v>0</v>
      </c>
      <c r="Q35" s="128">
        <f t="shared" ref="Q35:R35" si="18">SUM(Q36:Q37)</f>
        <v>0</v>
      </c>
      <c r="R35" s="128">
        <f t="shared" si="18"/>
        <v>0</v>
      </c>
      <c r="T35" s="87"/>
    </row>
    <row r="36" spans="1:20" s="36" customFormat="1" hidden="1" outlineLevel="2" x14ac:dyDescent="0.25">
      <c r="A36" s="67"/>
      <c r="B36" s="68" t="s">
        <v>132</v>
      </c>
      <c r="C36" s="69" t="s">
        <v>92</v>
      </c>
      <c r="D36" s="70" t="s">
        <v>94</v>
      </c>
      <c r="E36" s="98">
        <f t="shared" ref="E36:E37" si="19">SUM(F36:L36)</f>
        <v>7</v>
      </c>
      <c r="F36" s="107">
        <v>1</v>
      </c>
      <c r="G36" s="108">
        <v>1</v>
      </c>
      <c r="H36" s="80">
        <v>1</v>
      </c>
      <c r="I36" s="107">
        <v>1</v>
      </c>
      <c r="J36" s="80">
        <v>1</v>
      </c>
      <c r="K36" s="107">
        <v>1</v>
      </c>
      <c r="L36" s="80">
        <v>1</v>
      </c>
      <c r="M36" s="129"/>
      <c r="N36" s="130"/>
      <c r="O36" s="131">
        <f t="shared" ref="O36:O37" si="20">SUM(M36:N36)</f>
        <v>0</v>
      </c>
      <c r="P36" s="137">
        <f t="shared" ref="P36:P37" si="21">E36*M36</f>
        <v>0</v>
      </c>
      <c r="Q36" s="137">
        <f t="shared" ref="Q36:Q37" si="22">N36*E36</f>
        <v>0</v>
      </c>
      <c r="R36" s="137">
        <f t="shared" ref="R36:R37" si="23">O36*E36</f>
        <v>0</v>
      </c>
    </row>
    <row r="37" spans="1:20" s="36" customFormat="1" hidden="1" outlineLevel="2" x14ac:dyDescent="0.25">
      <c r="A37" s="67"/>
      <c r="B37" s="68" t="s">
        <v>133</v>
      </c>
      <c r="C37" s="69" t="s">
        <v>93</v>
      </c>
      <c r="D37" s="70" t="s">
        <v>94</v>
      </c>
      <c r="E37" s="98">
        <f t="shared" si="19"/>
        <v>7</v>
      </c>
      <c r="F37" s="107">
        <v>1</v>
      </c>
      <c r="G37" s="108">
        <v>1</v>
      </c>
      <c r="H37" s="80">
        <v>1</v>
      </c>
      <c r="I37" s="107">
        <v>1</v>
      </c>
      <c r="J37" s="80">
        <v>1</v>
      </c>
      <c r="K37" s="107">
        <v>1</v>
      </c>
      <c r="L37" s="80">
        <v>1</v>
      </c>
      <c r="M37" s="129"/>
      <c r="N37" s="130"/>
      <c r="O37" s="131">
        <f t="shared" si="20"/>
        <v>0</v>
      </c>
      <c r="P37" s="137">
        <f t="shared" si="21"/>
        <v>0</v>
      </c>
      <c r="Q37" s="137">
        <f t="shared" si="22"/>
        <v>0</v>
      </c>
      <c r="R37" s="137">
        <f t="shared" si="23"/>
        <v>0</v>
      </c>
    </row>
    <row r="38" spans="1:20" s="34" customFormat="1" ht="18.75" customHeight="1" x14ac:dyDescent="0.25">
      <c r="A38" s="81" t="s">
        <v>109</v>
      </c>
      <c r="B38" s="82" t="s">
        <v>134</v>
      </c>
      <c r="C38" s="83" t="s">
        <v>110</v>
      </c>
      <c r="D38" s="84"/>
      <c r="E38" s="94"/>
      <c r="F38" s="100"/>
      <c r="G38" s="101"/>
      <c r="H38" s="85"/>
      <c r="I38" s="100"/>
      <c r="J38" s="85"/>
      <c r="K38" s="119"/>
      <c r="L38" s="117"/>
      <c r="M38" s="122"/>
      <c r="N38" s="123"/>
      <c r="O38" s="123"/>
      <c r="P38" s="121">
        <f>P39</f>
        <v>0</v>
      </c>
      <c r="Q38" s="121">
        <f t="shared" ref="Q38:R38" si="24">Q39</f>
        <v>0</v>
      </c>
      <c r="R38" s="121">
        <f t="shared" si="24"/>
        <v>0</v>
      </c>
    </row>
    <row r="39" spans="1:20" s="33" customFormat="1" ht="18.75" customHeight="1" outlineLevel="1" x14ac:dyDescent="0.25">
      <c r="A39" s="72" t="s">
        <v>112</v>
      </c>
      <c r="B39" s="72" t="s">
        <v>135</v>
      </c>
      <c r="C39" s="73" t="s">
        <v>111</v>
      </c>
      <c r="D39" s="74"/>
      <c r="E39" s="95"/>
      <c r="F39" s="102"/>
      <c r="G39" s="103"/>
      <c r="H39" s="75"/>
      <c r="I39" s="102"/>
      <c r="J39" s="75"/>
      <c r="K39" s="102"/>
      <c r="L39" s="75"/>
      <c r="M39" s="138"/>
      <c r="N39" s="139"/>
      <c r="O39" s="139"/>
      <c r="P39" s="125">
        <f>P40+P43+P46+P48</f>
        <v>0</v>
      </c>
      <c r="Q39" s="125">
        <f t="shared" ref="Q39:R39" si="25">Q40+Q43+Q46+Q48</f>
        <v>0</v>
      </c>
      <c r="R39" s="125">
        <f t="shared" si="25"/>
        <v>0</v>
      </c>
    </row>
    <row r="40" spans="1:20" s="35" customFormat="1" ht="18.75" customHeight="1" outlineLevel="1" collapsed="1" x14ac:dyDescent="0.25">
      <c r="A40" s="76"/>
      <c r="B40" s="76" t="s">
        <v>136</v>
      </c>
      <c r="C40" s="77" t="s">
        <v>95</v>
      </c>
      <c r="D40" s="78"/>
      <c r="E40" s="96"/>
      <c r="F40" s="104"/>
      <c r="G40" s="105"/>
      <c r="H40" s="79"/>
      <c r="I40" s="104"/>
      <c r="J40" s="79"/>
      <c r="K40" s="104"/>
      <c r="L40" s="79"/>
      <c r="M40" s="126"/>
      <c r="N40" s="127"/>
      <c r="O40" s="127"/>
      <c r="P40" s="128">
        <f>SUM(P41:P42)</f>
        <v>0</v>
      </c>
      <c r="Q40" s="128">
        <f>SUM(Q41:Q42)</f>
        <v>0</v>
      </c>
      <c r="R40" s="128">
        <f>SUM(R41:R42)</f>
        <v>0</v>
      </c>
      <c r="T40" s="87"/>
    </row>
    <row r="41" spans="1:20" s="36" customFormat="1" ht="31.5" hidden="1" outlineLevel="2" x14ac:dyDescent="0.25">
      <c r="A41" s="67"/>
      <c r="B41" s="68" t="s">
        <v>137</v>
      </c>
      <c r="C41" s="66" t="s">
        <v>64</v>
      </c>
      <c r="D41" s="70" t="s">
        <v>20</v>
      </c>
      <c r="E41" s="98">
        <f>SUM(F41:L41)</f>
        <v>3017.27</v>
      </c>
      <c r="F41" s="107">
        <v>306.95</v>
      </c>
      <c r="G41" s="108">
        <v>417.06</v>
      </c>
      <c r="H41" s="80">
        <v>461.84</v>
      </c>
      <c r="I41" s="107">
        <v>497.24</v>
      </c>
      <c r="J41" s="80">
        <v>500.77</v>
      </c>
      <c r="K41" s="107">
        <v>254.34</v>
      </c>
      <c r="L41" s="80">
        <v>579.07000000000005</v>
      </c>
      <c r="M41" s="129"/>
      <c r="N41" s="130"/>
      <c r="O41" s="131">
        <f t="shared" ref="O41:O42" si="26">SUM(M41:N41)</f>
        <v>0</v>
      </c>
      <c r="P41" s="137">
        <f>E41*M41</f>
        <v>0</v>
      </c>
      <c r="Q41" s="137">
        <f>N41*E41</f>
        <v>0</v>
      </c>
      <c r="R41" s="137">
        <f>O41*E41</f>
        <v>0</v>
      </c>
    </row>
    <row r="42" spans="1:20" s="36" customFormat="1" ht="94.5" hidden="1" outlineLevel="2" x14ac:dyDescent="0.25">
      <c r="A42" s="67"/>
      <c r="B42" s="68" t="s">
        <v>138</v>
      </c>
      <c r="C42" s="69" t="s">
        <v>97</v>
      </c>
      <c r="D42" s="70" t="s">
        <v>20</v>
      </c>
      <c r="E42" s="98">
        <f>SUM(F42:L42)</f>
        <v>3017.27</v>
      </c>
      <c r="F42" s="107">
        <v>306.95</v>
      </c>
      <c r="G42" s="108">
        <v>417.06</v>
      </c>
      <c r="H42" s="80">
        <v>461.84</v>
      </c>
      <c r="I42" s="107">
        <v>497.24</v>
      </c>
      <c r="J42" s="80">
        <v>500.77</v>
      </c>
      <c r="K42" s="107">
        <v>254.34</v>
      </c>
      <c r="L42" s="80">
        <v>579.07000000000005</v>
      </c>
      <c r="M42" s="129"/>
      <c r="N42" s="130"/>
      <c r="O42" s="131">
        <f t="shared" si="26"/>
        <v>0</v>
      </c>
      <c r="P42" s="137">
        <f>E42*M42</f>
        <v>0</v>
      </c>
      <c r="Q42" s="137">
        <f>N42*E42</f>
        <v>0</v>
      </c>
      <c r="R42" s="137">
        <f>O42*E42</f>
        <v>0</v>
      </c>
    </row>
    <row r="43" spans="1:20" s="35" customFormat="1" ht="18.75" customHeight="1" outlineLevel="1" collapsed="1" x14ac:dyDescent="0.25">
      <c r="A43" s="76"/>
      <c r="B43" s="76" t="s">
        <v>139</v>
      </c>
      <c r="C43" s="77" t="s">
        <v>82</v>
      </c>
      <c r="D43" s="78"/>
      <c r="E43" s="96"/>
      <c r="F43" s="104"/>
      <c r="G43" s="105"/>
      <c r="H43" s="79"/>
      <c r="I43" s="104"/>
      <c r="J43" s="79"/>
      <c r="K43" s="104"/>
      <c r="L43" s="79"/>
      <c r="M43" s="126"/>
      <c r="N43" s="127"/>
      <c r="O43" s="127"/>
      <c r="P43" s="128">
        <f>SUM(P44:P45)</f>
        <v>0</v>
      </c>
      <c r="Q43" s="128">
        <f>SUM(Q44:Q45)</f>
        <v>0</v>
      </c>
      <c r="R43" s="128">
        <f>SUM(R44:R45)</f>
        <v>0</v>
      </c>
      <c r="T43" s="87"/>
    </row>
    <row r="44" spans="1:20" s="116" customFormat="1" ht="31.5" hidden="1" outlineLevel="2" x14ac:dyDescent="0.25">
      <c r="A44" s="68"/>
      <c r="B44" s="68" t="s">
        <v>140</v>
      </c>
      <c r="C44" s="118" t="s">
        <v>64</v>
      </c>
      <c r="D44" s="70" t="s">
        <v>20</v>
      </c>
      <c r="E44" s="98">
        <f>SUM(F44:L44)</f>
        <v>411.86</v>
      </c>
      <c r="F44" s="107">
        <v>34.86</v>
      </c>
      <c r="G44" s="114">
        <v>59.85</v>
      </c>
      <c r="H44" s="115">
        <v>65.95</v>
      </c>
      <c r="I44" s="113">
        <v>68.12</v>
      </c>
      <c r="J44" s="115">
        <v>63.29</v>
      </c>
      <c r="K44" s="113">
        <v>34.36</v>
      </c>
      <c r="L44" s="115">
        <v>85.43</v>
      </c>
      <c r="M44" s="129"/>
      <c r="N44" s="130"/>
      <c r="O44" s="131">
        <f t="shared" ref="O44:O45" si="27">SUM(M44:N44)</f>
        <v>0</v>
      </c>
      <c r="P44" s="137">
        <f t="shared" ref="P44:P45" si="28">E44*M44</f>
        <v>0</v>
      </c>
      <c r="Q44" s="137">
        <f t="shared" ref="Q44:Q45" si="29">N44*E44</f>
        <v>0</v>
      </c>
      <c r="R44" s="137">
        <f t="shared" ref="R44:R45" si="30">O44*E44</f>
        <v>0</v>
      </c>
    </row>
    <row r="45" spans="1:20" s="116" customFormat="1" ht="94.5" hidden="1" outlineLevel="2" x14ac:dyDescent="0.25">
      <c r="A45" s="68"/>
      <c r="B45" s="68" t="s">
        <v>141</v>
      </c>
      <c r="C45" s="69" t="s">
        <v>105</v>
      </c>
      <c r="D45" s="70" t="s">
        <v>20</v>
      </c>
      <c r="E45" s="98">
        <f>SUM(F45:L45)</f>
        <v>411.86</v>
      </c>
      <c r="F45" s="107">
        <v>34.86</v>
      </c>
      <c r="G45" s="114">
        <v>59.85</v>
      </c>
      <c r="H45" s="115">
        <v>65.95</v>
      </c>
      <c r="I45" s="113">
        <v>68.12</v>
      </c>
      <c r="J45" s="115">
        <v>63.29</v>
      </c>
      <c r="K45" s="113">
        <v>34.36</v>
      </c>
      <c r="L45" s="115">
        <v>85.43</v>
      </c>
      <c r="M45" s="129"/>
      <c r="N45" s="130"/>
      <c r="O45" s="131">
        <f t="shared" si="27"/>
        <v>0</v>
      </c>
      <c r="P45" s="137">
        <f t="shared" si="28"/>
        <v>0</v>
      </c>
      <c r="Q45" s="137">
        <f t="shared" si="29"/>
        <v>0</v>
      </c>
      <c r="R45" s="137">
        <f t="shared" si="30"/>
        <v>0</v>
      </c>
    </row>
    <row r="46" spans="1:20" s="35" customFormat="1" ht="18.75" customHeight="1" outlineLevel="1" collapsed="1" x14ac:dyDescent="0.25">
      <c r="A46" s="76"/>
      <c r="B46" s="76" t="s">
        <v>142</v>
      </c>
      <c r="C46" s="77" t="s">
        <v>96</v>
      </c>
      <c r="D46" s="78"/>
      <c r="E46" s="96"/>
      <c r="F46" s="104"/>
      <c r="G46" s="105"/>
      <c r="H46" s="79"/>
      <c r="I46" s="104"/>
      <c r="J46" s="79"/>
      <c r="K46" s="104"/>
      <c r="L46" s="79"/>
      <c r="M46" s="126"/>
      <c r="N46" s="127"/>
      <c r="O46" s="127"/>
      <c r="P46" s="128">
        <f>SUM(P47)</f>
        <v>0</v>
      </c>
      <c r="Q46" s="128">
        <f t="shared" ref="Q46:R46" si="31">SUM(Q47)</f>
        <v>0</v>
      </c>
      <c r="R46" s="128">
        <f t="shared" si="31"/>
        <v>0</v>
      </c>
      <c r="T46" s="87"/>
    </row>
    <row r="47" spans="1:20" s="36" customFormat="1" ht="94.5" hidden="1" outlineLevel="2" x14ac:dyDescent="0.25">
      <c r="A47" s="67"/>
      <c r="B47" s="68" t="s">
        <v>143</v>
      </c>
      <c r="C47" s="69" t="s">
        <v>101</v>
      </c>
      <c r="D47" s="70" t="s">
        <v>20</v>
      </c>
      <c r="E47" s="98">
        <f>SUM(F47:L47)</f>
        <v>37794.449999999997</v>
      </c>
      <c r="F47" s="107">
        <v>6072.1</v>
      </c>
      <c r="G47" s="108">
        <v>6189.45</v>
      </c>
      <c r="H47" s="80">
        <v>6613.7</v>
      </c>
      <c r="I47" s="107">
        <v>5090.3</v>
      </c>
      <c r="J47" s="80">
        <v>5088.21</v>
      </c>
      <c r="K47" s="107">
        <v>5127.25</v>
      </c>
      <c r="L47" s="80">
        <v>3613.44</v>
      </c>
      <c r="M47" s="129"/>
      <c r="N47" s="130"/>
      <c r="O47" s="131">
        <f t="shared" ref="O47" si="32">SUM(M47:N47)</f>
        <v>0</v>
      </c>
      <c r="P47" s="137">
        <f>E47*M47</f>
        <v>0</v>
      </c>
      <c r="Q47" s="137">
        <f>N47*E47</f>
        <v>0</v>
      </c>
      <c r="R47" s="137">
        <f>O47*E47</f>
        <v>0</v>
      </c>
    </row>
    <row r="48" spans="1:20" s="35" customFormat="1" ht="18.75" customHeight="1" outlineLevel="1" collapsed="1" x14ac:dyDescent="0.25">
      <c r="A48" s="76"/>
      <c r="B48" s="76" t="s">
        <v>144</v>
      </c>
      <c r="C48" s="77" t="s">
        <v>83</v>
      </c>
      <c r="D48" s="78"/>
      <c r="E48" s="96"/>
      <c r="F48" s="104"/>
      <c r="G48" s="105"/>
      <c r="H48" s="79"/>
      <c r="I48" s="104"/>
      <c r="J48" s="79"/>
      <c r="K48" s="104"/>
      <c r="L48" s="79"/>
      <c r="M48" s="126"/>
      <c r="N48" s="127"/>
      <c r="O48" s="127"/>
      <c r="P48" s="128">
        <f>SUM(P49:P49)</f>
        <v>0</v>
      </c>
      <c r="Q48" s="128">
        <f>SUM(Q49:Q49)</f>
        <v>0</v>
      </c>
      <c r="R48" s="128">
        <f>SUM(R49:R49)</f>
        <v>0</v>
      </c>
      <c r="T48" s="87"/>
    </row>
    <row r="49" spans="1:22" s="36" customFormat="1" ht="94.5" hidden="1" outlineLevel="2" x14ac:dyDescent="0.25">
      <c r="A49" s="67"/>
      <c r="B49" s="68" t="s">
        <v>145</v>
      </c>
      <c r="C49" s="69" t="s">
        <v>104</v>
      </c>
      <c r="D49" s="70" t="s">
        <v>20</v>
      </c>
      <c r="E49" s="98">
        <f>SUM(F49:L49)</f>
        <v>5137.03</v>
      </c>
      <c r="F49" s="107">
        <v>863.74</v>
      </c>
      <c r="G49" s="108">
        <v>899.22</v>
      </c>
      <c r="H49" s="80">
        <v>899.67</v>
      </c>
      <c r="I49" s="107">
        <v>645.84</v>
      </c>
      <c r="J49" s="80">
        <v>597.71</v>
      </c>
      <c r="K49" s="107">
        <v>698.56</v>
      </c>
      <c r="L49" s="80">
        <v>532.29</v>
      </c>
      <c r="M49" s="129"/>
      <c r="N49" s="130"/>
      <c r="O49" s="131">
        <f t="shared" ref="O49" si="33">SUM(M49:N49)</f>
        <v>0</v>
      </c>
      <c r="P49" s="137">
        <f>E49*M49</f>
        <v>0</v>
      </c>
      <c r="Q49" s="137">
        <f>N49*E49</f>
        <v>0</v>
      </c>
      <c r="R49" s="137">
        <f>O49*E49</f>
        <v>0</v>
      </c>
    </row>
    <row r="50" spans="1:22" s="36" customFormat="1" ht="21" customHeight="1" x14ac:dyDescent="0.25">
      <c r="A50" s="90"/>
      <c r="B50" s="90"/>
      <c r="C50" s="91" t="s">
        <v>67</v>
      </c>
      <c r="D50" s="92"/>
      <c r="E50" s="99"/>
      <c r="F50" s="109"/>
      <c r="G50" s="93"/>
      <c r="H50" s="110"/>
      <c r="I50" s="109"/>
      <c r="J50" s="110"/>
      <c r="K50" s="109"/>
      <c r="L50" s="110"/>
      <c r="M50" s="133"/>
      <c r="N50" s="124"/>
      <c r="O50" s="134"/>
      <c r="P50" s="124">
        <f>P18</f>
        <v>0</v>
      </c>
      <c r="Q50" s="124">
        <f t="shared" ref="Q50:R50" si="34">Q18</f>
        <v>0</v>
      </c>
      <c r="R50" s="124">
        <f t="shared" si="34"/>
        <v>0</v>
      </c>
    </row>
    <row r="51" spans="1:22" s="36" customFormat="1" x14ac:dyDescent="0.25">
      <c r="A51" s="67"/>
      <c r="B51" s="68"/>
      <c r="C51" s="89" t="s">
        <v>68</v>
      </c>
      <c r="D51" s="70"/>
      <c r="E51" s="97"/>
      <c r="F51" s="106"/>
      <c r="G51" s="88"/>
      <c r="H51" s="71"/>
      <c r="I51" s="106"/>
      <c r="J51" s="71"/>
      <c r="K51" s="106"/>
      <c r="L51" s="71"/>
      <c r="M51" s="135"/>
      <c r="N51" s="136"/>
      <c r="O51" s="131"/>
      <c r="P51" s="132"/>
      <c r="Q51" s="132"/>
      <c r="R51" s="137">
        <f>ROUND(R50*20/120,2)</f>
        <v>0</v>
      </c>
    </row>
    <row r="52" spans="1:22" s="36" customFormat="1" outlineLevel="1" x14ac:dyDescent="0.25">
      <c r="A52" s="67"/>
      <c r="B52" s="68"/>
      <c r="C52" s="140" t="s">
        <v>148</v>
      </c>
      <c r="D52" s="70"/>
      <c r="E52" s="88"/>
      <c r="F52" s="88"/>
      <c r="G52" s="88"/>
      <c r="H52" s="88"/>
      <c r="I52" s="88"/>
      <c r="J52" s="88"/>
      <c r="K52" s="88"/>
      <c r="L52" s="88"/>
      <c r="M52" s="136"/>
      <c r="N52" s="136"/>
      <c r="O52" s="131"/>
      <c r="P52" s="132"/>
      <c r="Q52" s="132"/>
      <c r="R52" s="141">
        <f>SUMPRODUCT((F22:F49)*($O$22:$O$49)*($A$22:$A$49=""))</f>
        <v>0</v>
      </c>
    </row>
    <row r="53" spans="1:22" s="36" customFormat="1" outlineLevel="1" x14ac:dyDescent="0.25">
      <c r="A53" s="67"/>
      <c r="B53" s="68"/>
      <c r="C53" s="140" t="s">
        <v>149</v>
      </c>
      <c r="D53" s="70"/>
      <c r="E53" s="88"/>
      <c r="F53" s="88"/>
      <c r="G53" s="88"/>
      <c r="H53" s="88"/>
      <c r="I53" s="88"/>
      <c r="J53" s="88"/>
      <c r="K53" s="88"/>
      <c r="L53" s="88"/>
      <c r="M53" s="136"/>
      <c r="N53" s="136"/>
      <c r="O53" s="131"/>
      <c r="P53" s="132"/>
      <c r="Q53" s="132"/>
      <c r="R53" s="141">
        <f>SUMPRODUCT((G22:G49)*($O$22:$O$49)*($A$22:$A$49=""))</f>
        <v>0</v>
      </c>
    </row>
    <row r="54" spans="1:22" s="36" customFormat="1" outlineLevel="1" x14ac:dyDescent="0.25">
      <c r="A54" s="67"/>
      <c r="B54" s="68"/>
      <c r="C54" s="140" t="s">
        <v>150</v>
      </c>
      <c r="D54" s="70"/>
      <c r="E54" s="88"/>
      <c r="F54" s="88"/>
      <c r="G54" s="88"/>
      <c r="H54" s="88"/>
      <c r="I54" s="88"/>
      <c r="J54" s="88"/>
      <c r="K54" s="88"/>
      <c r="L54" s="88"/>
      <c r="M54" s="136"/>
      <c r="N54" s="136"/>
      <c r="O54" s="131"/>
      <c r="P54" s="132"/>
      <c r="Q54" s="132"/>
      <c r="R54" s="141">
        <f>SUMPRODUCT((H22:H49)*($O$22:$O$49)*($A$22:$A$49=""))</f>
        <v>0</v>
      </c>
    </row>
    <row r="55" spans="1:22" s="36" customFormat="1" outlineLevel="1" x14ac:dyDescent="0.25">
      <c r="A55" s="67"/>
      <c r="B55" s="68"/>
      <c r="C55" s="140" t="s">
        <v>151</v>
      </c>
      <c r="D55" s="70"/>
      <c r="E55" s="88"/>
      <c r="F55" s="88"/>
      <c r="G55" s="88"/>
      <c r="H55" s="88"/>
      <c r="I55" s="88"/>
      <c r="J55" s="88"/>
      <c r="K55" s="88"/>
      <c r="L55" s="88"/>
      <c r="M55" s="136"/>
      <c r="N55" s="136"/>
      <c r="O55" s="131"/>
      <c r="P55" s="132"/>
      <c r="Q55" s="132"/>
      <c r="R55" s="141">
        <f>SUMPRODUCT((I22:I49)*($O$22:$O$49)*($A$22:$A$49=""))</f>
        <v>0</v>
      </c>
    </row>
    <row r="56" spans="1:22" s="36" customFormat="1" outlineLevel="1" x14ac:dyDescent="0.25">
      <c r="A56" s="67"/>
      <c r="B56" s="68"/>
      <c r="C56" s="140" t="s">
        <v>152</v>
      </c>
      <c r="D56" s="70"/>
      <c r="E56" s="88"/>
      <c r="F56" s="88"/>
      <c r="G56" s="88"/>
      <c r="H56" s="88"/>
      <c r="I56" s="88"/>
      <c r="J56" s="88"/>
      <c r="K56" s="88"/>
      <c r="L56" s="88"/>
      <c r="M56" s="136"/>
      <c r="N56" s="136"/>
      <c r="O56" s="131"/>
      <c r="P56" s="132"/>
      <c r="Q56" s="132"/>
      <c r="R56" s="141">
        <f>SUMPRODUCT((J22:J49)*($O$22:$O$49)*($A$22:$A$49=""))</f>
        <v>0</v>
      </c>
    </row>
    <row r="57" spans="1:22" s="36" customFormat="1" outlineLevel="1" x14ac:dyDescent="0.25">
      <c r="A57" s="67"/>
      <c r="B57" s="68"/>
      <c r="C57" s="140" t="s">
        <v>153</v>
      </c>
      <c r="D57" s="70"/>
      <c r="E57" s="88"/>
      <c r="F57" s="88"/>
      <c r="G57" s="88"/>
      <c r="H57" s="88"/>
      <c r="I57" s="88"/>
      <c r="J57" s="88"/>
      <c r="K57" s="88"/>
      <c r="L57" s="88"/>
      <c r="M57" s="136"/>
      <c r="N57" s="136"/>
      <c r="O57" s="131"/>
      <c r="P57" s="132"/>
      <c r="Q57" s="132"/>
      <c r="R57" s="141">
        <f>SUMPRODUCT((K22:K49)*($O$22:$O$49)*($A$22:$A$49=""))</f>
        <v>0</v>
      </c>
    </row>
    <row r="58" spans="1:22" s="36" customFormat="1" outlineLevel="1" x14ac:dyDescent="0.25">
      <c r="A58" s="67"/>
      <c r="B58" s="68"/>
      <c r="C58" s="140" t="s">
        <v>154</v>
      </c>
      <c r="D58" s="70"/>
      <c r="E58" s="88"/>
      <c r="F58" s="88"/>
      <c r="G58" s="88"/>
      <c r="H58" s="88"/>
      <c r="I58" s="88"/>
      <c r="J58" s="88"/>
      <c r="K58" s="88"/>
      <c r="L58" s="88"/>
      <c r="M58" s="136"/>
      <c r="N58" s="136"/>
      <c r="O58" s="131"/>
      <c r="P58" s="132"/>
      <c r="Q58" s="132"/>
      <c r="R58" s="141">
        <f>SUMPRODUCT((L22:L49)*($O$22:$O$49)*($A$22:$A$49=""))</f>
        <v>0</v>
      </c>
    </row>
    <row r="59" spans="1:22" s="32" customFormat="1" x14ac:dyDescent="0.25">
      <c r="A59" s="174"/>
      <c r="B59" s="157" t="s">
        <v>86</v>
      </c>
      <c r="C59" s="158"/>
      <c r="D59" s="158"/>
      <c r="E59" s="158"/>
      <c r="F59" s="158"/>
      <c r="G59" s="158"/>
      <c r="H59" s="158"/>
      <c r="I59" s="158"/>
      <c r="J59" s="158"/>
      <c r="K59" s="158"/>
      <c r="L59" s="158"/>
      <c r="M59" s="158"/>
      <c r="N59" s="158"/>
      <c r="O59" s="158"/>
      <c r="P59" s="158"/>
      <c r="Q59" s="158"/>
      <c r="R59" s="158"/>
      <c r="U59" s="33"/>
      <c r="V59" s="33"/>
    </row>
    <row r="60" spans="1:22" x14ac:dyDescent="0.25">
      <c r="A60" s="174"/>
      <c r="B60" s="153" t="s">
        <v>18</v>
      </c>
      <c r="C60" s="154"/>
      <c r="D60" s="154"/>
      <c r="E60" s="154"/>
      <c r="F60" s="154"/>
      <c r="G60" s="154"/>
      <c r="H60" s="154"/>
      <c r="I60" s="154"/>
      <c r="J60" s="154"/>
      <c r="K60" s="154"/>
      <c r="L60" s="154"/>
      <c r="M60" s="154"/>
      <c r="N60" s="154"/>
      <c r="O60" s="154"/>
      <c r="P60" s="154"/>
      <c r="Q60" s="154"/>
      <c r="R60" s="154"/>
      <c r="U60" s="2"/>
      <c r="V60" s="2"/>
    </row>
    <row r="61" spans="1:22" x14ac:dyDescent="0.25">
      <c r="A61" s="174"/>
      <c r="B61" s="153" t="s">
        <v>21</v>
      </c>
      <c r="C61" s="154"/>
      <c r="D61" s="154"/>
      <c r="E61" s="154"/>
      <c r="F61" s="154"/>
      <c r="G61" s="154"/>
      <c r="H61" s="154"/>
      <c r="I61" s="154"/>
      <c r="J61" s="154"/>
      <c r="K61" s="154"/>
      <c r="L61" s="154"/>
      <c r="M61" s="154"/>
      <c r="N61" s="154"/>
      <c r="O61" s="154"/>
      <c r="P61" s="154"/>
      <c r="Q61" s="154"/>
      <c r="R61" s="154"/>
      <c r="U61" s="2"/>
      <c r="V61" s="2"/>
    </row>
    <row r="62" spans="1:22" ht="33.75" customHeight="1" x14ac:dyDescent="0.25">
      <c r="A62" s="174"/>
      <c r="B62" s="153" t="s">
        <v>22</v>
      </c>
      <c r="C62" s="154"/>
      <c r="D62" s="154"/>
      <c r="E62" s="154"/>
      <c r="F62" s="154"/>
      <c r="G62" s="154"/>
      <c r="H62" s="154"/>
      <c r="I62" s="154"/>
      <c r="J62" s="154"/>
      <c r="K62" s="154"/>
      <c r="L62" s="154"/>
      <c r="M62" s="154"/>
      <c r="N62" s="154"/>
      <c r="O62" s="154"/>
      <c r="P62" s="154"/>
      <c r="Q62" s="154"/>
      <c r="R62" s="154"/>
      <c r="U62" s="2"/>
      <c r="V62" s="2"/>
    </row>
    <row r="63" spans="1:22" ht="33" customHeight="1" x14ac:dyDescent="0.25">
      <c r="A63" s="174"/>
      <c r="B63" s="153" t="s">
        <v>23</v>
      </c>
      <c r="C63" s="154"/>
      <c r="D63" s="154"/>
      <c r="E63" s="154"/>
      <c r="F63" s="154"/>
      <c r="G63" s="154"/>
      <c r="H63" s="154"/>
      <c r="I63" s="154"/>
      <c r="J63" s="154"/>
      <c r="K63" s="154"/>
      <c r="L63" s="154"/>
      <c r="M63" s="154"/>
      <c r="N63" s="154"/>
      <c r="O63" s="154"/>
      <c r="P63" s="154"/>
      <c r="Q63" s="154"/>
      <c r="R63" s="154"/>
      <c r="U63" s="2"/>
      <c r="V63" s="2"/>
    </row>
    <row r="64" spans="1:22" ht="32.25" customHeight="1" x14ac:dyDescent="0.25">
      <c r="A64" s="174"/>
      <c r="B64" s="153" t="s">
        <v>17</v>
      </c>
      <c r="C64" s="154"/>
      <c r="D64" s="154"/>
      <c r="E64" s="154"/>
      <c r="F64" s="154"/>
      <c r="G64" s="154"/>
      <c r="H64" s="154"/>
      <c r="I64" s="154"/>
      <c r="J64" s="154"/>
      <c r="K64" s="154"/>
      <c r="L64" s="154"/>
      <c r="M64" s="154"/>
      <c r="N64" s="154"/>
      <c r="O64" s="154"/>
      <c r="P64" s="154"/>
      <c r="Q64" s="154"/>
      <c r="R64" s="154"/>
      <c r="U64" s="2"/>
      <c r="V64" s="2"/>
    </row>
    <row r="65" spans="1:22" x14ac:dyDescent="0.25">
      <c r="A65" s="174"/>
      <c r="B65" s="153" t="s">
        <v>146</v>
      </c>
      <c r="C65" s="154"/>
      <c r="D65" s="154"/>
      <c r="E65" s="154"/>
      <c r="F65" s="154"/>
      <c r="G65" s="154"/>
      <c r="H65" s="154"/>
      <c r="I65" s="154"/>
      <c r="J65" s="154"/>
      <c r="K65" s="154"/>
      <c r="L65" s="154"/>
      <c r="M65" s="154"/>
      <c r="N65" s="154"/>
      <c r="O65" s="154"/>
      <c r="P65" s="154"/>
      <c r="Q65" s="154"/>
      <c r="R65" s="154"/>
      <c r="U65" s="2"/>
      <c r="V65" s="2"/>
    </row>
    <row r="66" spans="1:22" x14ac:dyDescent="0.25">
      <c r="A66" s="174"/>
      <c r="B66" s="177" t="s">
        <v>35</v>
      </c>
      <c r="C66" s="178"/>
      <c r="D66" s="178"/>
      <c r="E66" s="178"/>
      <c r="F66" s="178"/>
      <c r="G66" s="178"/>
      <c r="H66" s="178"/>
      <c r="I66" s="178"/>
      <c r="J66" s="178"/>
      <c r="K66" s="178"/>
      <c r="L66" s="178"/>
      <c r="M66" s="178"/>
      <c r="N66" s="178"/>
      <c r="O66" s="178"/>
      <c r="P66" s="178"/>
      <c r="Q66" s="178"/>
      <c r="R66" s="178"/>
      <c r="U66" s="2"/>
      <c r="V66" s="2"/>
    </row>
    <row r="67" spans="1:22" ht="44.25" customHeight="1" x14ac:dyDescent="0.25">
      <c r="A67" s="174"/>
      <c r="B67" s="153" t="s">
        <v>24</v>
      </c>
      <c r="C67" s="154"/>
      <c r="D67" s="154"/>
      <c r="E67" s="154"/>
      <c r="F67" s="154"/>
      <c r="G67" s="154"/>
      <c r="H67" s="154"/>
      <c r="I67" s="154"/>
      <c r="J67" s="154"/>
      <c r="K67" s="154"/>
      <c r="L67" s="154"/>
      <c r="M67" s="154"/>
      <c r="N67" s="154"/>
      <c r="O67" s="154"/>
      <c r="P67" s="154"/>
      <c r="Q67" s="154"/>
      <c r="R67" s="154"/>
      <c r="U67" s="2"/>
      <c r="V67" s="2"/>
    </row>
    <row r="68" spans="1:22" x14ac:dyDescent="0.25">
      <c r="A68" s="174"/>
      <c r="B68" s="177" t="s">
        <v>25</v>
      </c>
      <c r="C68" s="178"/>
      <c r="D68" s="178"/>
      <c r="E68" s="178"/>
      <c r="F68" s="178"/>
      <c r="G68" s="178"/>
      <c r="H68" s="178"/>
      <c r="I68" s="178"/>
      <c r="J68" s="178"/>
      <c r="K68" s="178"/>
      <c r="L68" s="178"/>
      <c r="M68" s="178"/>
      <c r="N68" s="178"/>
      <c r="O68" s="178"/>
      <c r="P68" s="178"/>
      <c r="Q68" s="178"/>
      <c r="R68" s="178"/>
      <c r="U68" s="2"/>
      <c r="V68" s="2"/>
    </row>
    <row r="69" spans="1:22" ht="32.25" customHeight="1" x14ac:dyDescent="0.25">
      <c r="A69" s="174"/>
      <c r="B69" s="153" t="s">
        <v>26</v>
      </c>
      <c r="C69" s="154"/>
      <c r="D69" s="154"/>
      <c r="E69" s="154"/>
      <c r="F69" s="154"/>
      <c r="G69" s="154"/>
      <c r="H69" s="154"/>
      <c r="I69" s="154"/>
      <c r="J69" s="154"/>
      <c r="K69" s="154"/>
      <c r="L69" s="154"/>
      <c r="M69" s="154"/>
      <c r="N69" s="154"/>
      <c r="O69" s="154"/>
      <c r="P69" s="154"/>
      <c r="Q69" s="154"/>
      <c r="R69" s="154"/>
      <c r="U69" s="2"/>
      <c r="V69" s="2"/>
    </row>
    <row r="70" spans="1:22" ht="48.75" customHeight="1" x14ac:dyDescent="0.25">
      <c r="A70" s="174"/>
      <c r="B70" s="153" t="s">
        <v>36</v>
      </c>
      <c r="C70" s="154"/>
      <c r="D70" s="154"/>
      <c r="E70" s="154"/>
      <c r="F70" s="154"/>
      <c r="G70" s="154"/>
      <c r="H70" s="154"/>
      <c r="I70" s="154"/>
      <c r="J70" s="154"/>
      <c r="K70" s="154"/>
      <c r="L70" s="154"/>
      <c r="M70" s="154"/>
      <c r="N70" s="154"/>
      <c r="O70" s="154"/>
      <c r="P70" s="154"/>
      <c r="Q70" s="154"/>
      <c r="R70" s="154"/>
      <c r="U70" s="2"/>
      <c r="V70" s="2"/>
    </row>
    <row r="71" spans="1:22" x14ac:dyDescent="0.25">
      <c r="A71" s="30"/>
      <c r="B71" s="31" t="s">
        <v>27</v>
      </c>
      <c r="C71" s="30"/>
      <c r="D71" s="29"/>
      <c r="E71" s="46"/>
      <c r="F71" s="46"/>
      <c r="G71" s="46"/>
      <c r="H71" s="46"/>
      <c r="I71" s="46"/>
      <c r="J71" s="46"/>
      <c r="K71" s="46"/>
      <c r="L71" s="46"/>
      <c r="M71" s="22"/>
      <c r="N71" s="22"/>
      <c r="O71" s="22"/>
      <c r="P71" s="22"/>
      <c r="Q71" s="22"/>
      <c r="R71" s="22"/>
      <c r="U71" s="2"/>
      <c r="V71" s="2"/>
    </row>
    <row r="72" spans="1:22" x14ac:dyDescent="0.25">
      <c r="A72" s="26"/>
      <c r="B72" s="197" t="s">
        <v>16</v>
      </c>
      <c r="C72" s="197"/>
      <c r="D72" s="197"/>
      <c r="E72" s="46"/>
      <c r="F72" s="46"/>
      <c r="G72" s="46"/>
      <c r="H72" s="46"/>
      <c r="I72" s="46"/>
      <c r="J72" s="46"/>
      <c r="K72" s="46"/>
      <c r="L72" s="46"/>
      <c r="M72" s="22"/>
      <c r="N72" s="22"/>
      <c r="O72" s="22"/>
      <c r="P72" s="22"/>
      <c r="Q72" s="22"/>
      <c r="R72" s="22"/>
      <c r="U72" s="2"/>
      <c r="V72" s="2"/>
    </row>
    <row r="73" spans="1:22" x14ac:dyDescent="0.25">
      <c r="A73" s="26"/>
      <c r="B73" s="25" t="s">
        <v>15</v>
      </c>
      <c r="C73" s="28"/>
      <c r="D73" s="27"/>
      <c r="E73" s="46"/>
      <c r="F73" s="46"/>
      <c r="G73" s="46"/>
      <c r="H73" s="46"/>
      <c r="I73" s="46"/>
      <c r="J73" s="46"/>
      <c r="K73" s="46"/>
      <c r="L73" s="46"/>
      <c r="M73" s="22"/>
      <c r="N73" s="22"/>
      <c r="O73" s="22"/>
      <c r="P73" s="22"/>
      <c r="Q73" s="22"/>
      <c r="R73" s="22"/>
      <c r="U73" s="2"/>
      <c r="V73" s="2"/>
    </row>
    <row r="74" spans="1:22" x14ac:dyDescent="0.25">
      <c r="A74" s="26">
        <v>1</v>
      </c>
      <c r="B74" s="25" t="s">
        <v>14</v>
      </c>
      <c r="C74" s="28"/>
      <c r="D74" s="27"/>
      <c r="E74" s="46"/>
      <c r="F74" s="46"/>
      <c r="G74" s="46"/>
      <c r="H74" s="46"/>
      <c r="I74" s="46"/>
      <c r="J74" s="46"/>
      <c r="K74" s="46"/>
      <c r="L74" s="46"/>
      <c r="M74" s="22"/>
      <c r="N74" s="22"/>
      <c r="O74" s="22"/>
      <c r="P74" s="22"/>
      <c r="Q74" s="22"/>
      <c r="R74" s="22"/>
      <c r="U74" s="2"/>
      <c r="V74" s="2"/>
    </row>
    <row r="75" spans="1:22" x14ac:dyDescent="0.25">
      <c r="A75" s="26">
        <v>2</v>
      </c>
      <c r="B75" s="25" t="s">
        <v>28</v>
      </c>
      <c r="C75" s="28"/>
      <c r="D75" s="27"/>
      <c r="E75" s="46"/>
      <c r="F75" s="46"/>
      <c r="G75" s="46"/>
      <c r="H75" s="46"/>
      <c r="I75" s="46"/>
      <c r="J75" s="46"/>
      <c r="K75" s="46"/>
      <c r="L75" s="46"/>
      <c r="M75" s="22"/>
      <c r="N75" s="22"/>
      <c r="O75" s="22"/>
      <c r="P75" s="22"/>
      <c r="Q75" s="22"/>
      <c r="R75" s="22"/>
      <c r="U75" s="2"/>
      <c r="V75" s="2"/>
    </row>
    <row r="76" spans="1:22" x14ac:dyDescent="0.25">
      <c r="A76" s="26">
        <v>3</v>
      </c>
      <c r="B76" s="25" t="s">
        <v>29</v>
      </c>
      <c r="C76" s="28"/>
      <c r="D76" s="27"/>
      <c r="E76" s="46"/>
      <c r="F76" s="46"/>
      <c r="G76" s="46"/>
      <c r="H76" s="46"/>
      <c r="I76" s="46"/>
      <c r="J76" s="46"/>
      <c r="K76" s="46"/>
      <c r="L76" s="46"/>
      <c r="M76" s="22"/>
      <c r="N76" s="22"/>
      <c r="O76" s="22"/>
      <c r="P76" s="22"/>
      <c r="Q76" s="22"/>
      <c r="R76" s="22"/>
      <c r="U76" s="2"/>
      <c r="V76" s="2"/>
    </row>
    <row r="77" spans="1:22" x14ac:dyDescent="0.25">
      <c r="A77" s="26">
        <v>4</v>
      </c>
      <c r="B77" s="25" t="s">
        <v>30</v>
      </c>
      <c r="C77" s="28"/>
      <c r="D77" s="27"/>
      <c r="E77" s="46"/>
      <c r="F77" s="46"/>
      <c r="G77" s="46"/>
      <c r="H77" s="46"/>
      <c r="I77" s="46"/>
      <c r="J77" s="46"/>
      <c r="K77" s="46"/>
      <c r="L77" s="46"/>
      <c r="M77" s="22"/>
      <c r="N77" s="22"/>
      <c r="O77" s="22"/>
      <c r="P77" s="22"/>
      <c r="Q77" s="22"/>
      <c r="R77" s="22"/>
      <c r="U77" s="2"/>
      <c r="V77" s="2"/>
    </row>
    <row r="78" spans="1:22" x14ac:dyDescent="0.25">
      <c r="A78" s="26">
        <v>5</v>
      </c>
      <c r="B78" s="25" t="s">
        <v>31</v>
      </c>
      <c r="C78" s="28"/>
      <c r="D78" s="27"/>
      <c r="E78" s="46"/>
      <c r="F78" s="46"/>
      <c r="G78" s="46"/>
      <c r="H78" s="46"/>
      <c r="I78" s="46"/>
      <c r="J78" s="46"/>
      <c r="K78" s="46"/>
      <c r="L78" s="46"/>
      <c r="M78" s="22"/>
      <c r="N78" s="22"/>
      <c r="O78" s="22"/>
      <c r="P78" s="22"/>
      <c r="Q78" s="22"/>
      <c r="R78" s="22"/>
      <c r="U78" s="2"/>
      <c r="V78" s="2"/>
    </row>
    <row r="79" spans="1:22" x14ac:dyDescent="0.25">
      <c r="A79" s="26">
        <v>6</v>
      </c>
      <c r="B79" s="25" t="s">
        <v>32</v>
      </c>
      <c r="C79" s="28"/>
      <c r="D79" s="27"/>
      <c r="E79" s="46"/>
      <c r="F79" s="46"/>
      <c r="G79" s="46"/>
      <c r="H79" s="46"/>
      <c r="I79" s="46"/>
      <c r="J79" s="46"/>
      <c r="K79" s="46"/>
      <c r="L79" s="46"/>
      <c r="M79" s="22"/>
      <c r="N79" s="22"/>
      <c r="O79" s="22"/>
      <c r="P79" s="22"/>
      <c r="Q79" s="22"/>
      <c r="R79" s="22"/>
      <c r="U79" s="2"/>
      <c r="V79" s="2"/>
    </row>
    <row r="80" spans="1:22" x14ac:dyDescent="0.25">
      <c r="A80" s="26">
        <v>7</v>
      </c>
      <c r="B80" s="25" t="s">
        <v>33</v>
      </c>
      <c r="C80" s="28"/>
      <c r="D80" s="27"/>
      <c r="E80" s="46"/>
      <c r="F80" s="46"/>
      <c r="G80" s="46"/>
      <c r="H80" s="46"/>
      <c r="I80" s="46"/>
      <c r="J80" s="46"/>
      <c r="K80" s="46"/>
      <c r="L80" s="46"/>
      <c r="M80" s="22"/>
      <c r="N80" s="22"/>
      <c r="O80" s="22"/>
      <c r="P80" s="22"/>
      <c r="Q80" s="22"/>
      <c r="R80" s="22"/>
      <c r="U80" s="2"/>
      <c r="V80" s="2"/>
    </row>
    <row r="81" spans="1:22" x14ac:dyDescent="0.25">
      <c r="A81" s="26">
        <v>8</v>
      </c>
      <c r="B81" s="25" t="s">
        <v>34</v>
      </c>
      <c r="C81" s="24"/>
      <c r="D81" s="23"/>
      <c r="E81" s="46"/>
      <c r="F81" s="46"/>
      <c r="G81" s="46"/>
      <c r="H81" s="46"/>
      <c r="I81" s="46"/>
      <c r="J81" s="46"/>
      <c r="K81" s="46"/>
      <c r="L81" s="46"/>
      <c r="M81" s="22"/>
      <c r="N81" s="22"/>
      <c r="O81" s="22"/>
      <c r="P81" s="22"/>
      <c r="Q81" s="22"/>
      <c r="R81" s="22"/>
      <c r="U81" s="2"/>
      <c r="V81" s="2"/>
    </row>
    <row r="82" spans="1:22" x14ac:dyDescent="0.25">
      <c r="A82" s="26">
        <v>9</v>
      </c>
      <c r="B82" s="25" t="s">
        <v>13</v>
      </c>
      <c r="C82" s="24"/>
      <c r="D82" s="23"/>
      <c r="E82" s="46"/>
      <c r="F82" s="46"/>
      <c r="G82" s="46"/>
      <c r="H82" s="46"/>
      <c r="I82" s="46"/>
      <c r="J82" s="46"/>
      <c r="K82" s="46"/>
      <c r="L82" s="46"/>
      <c r="M82" s="22"/>
      <c r="N82" s="22"/>
      <c r="O82" s="22"/>
      <c r="P82" s="22"/>
      <c r="Q82" s="22"/>
      <c r="R82" s="22"/>
      <c r="U82" s="2"/>
      <c r="V82" s="2"/>
    </row>
    <row r="83" spans="1:22" ht="15.75" customHeight="1" x14ac:dyDescent="0.25">
      <c r="A83" s="26">
        <v>10</v>
      </c>
      <c r="B83" s="25" t="s">
        <v>19</v>
      </c>
      <c r="C83" s="24"/>
      <c r="D83" s="23"/>
      <c r="E83" s="46"/>
      <c r="F83" s="46"/>
      <c r="G83" s="46"/>
      <c r="H83" s="46"/>
      <c r="I83" s="46"/>
      <c r="J83" s="46"/>
      <c r="K83" s="46"/>
      <c r="L83" s="46"/>
      <c r="M83" s="22"/>
      <c r="N83" s="22"/>
      <c r="O83" s="22"/>
      <c r="P83" s="22"/>
      <c r="Q83" s="22"/>
      <c r="R83" s="22"/>
    </row>
    <row r="84" spans="1:22" s="21" customFormat="1" x14ac:dyDescent="0.25">
      <c r="A84" s="19"/>
      <c r="B84" s="18"/>
      <c r="C84" s="17"/>
      <c r="D84" s="16"/>
      <c r="E84" s="46"/>
      <c r="F84" s="46"/>
      <c r="G84" s="46"/>
      <c r="H84" s="46"/>
      <c r="I84" s="46"/>
      <c r="J84" s="46"/>
      <c r="K84" s="46"/>
      <c r="L84" s="46"/>
      <c r="M84" s="22"/>
      <c r="N84" s="22"/>
      <c r="O84" s="22"/>
      <c r="P84" s="22"/>
      <c r="Q84" s="22"/>
      <c r="R84" s="22"/>
    </row>
    <row r="85" spans="1:22" s="58" customFormat="1" ht="18" customHeight="1" x14ac:dyDescent="0.25">
      <c r="A85" s="54" t="s">
        <v>37</v>
      </c>
      <c r="B85" s="55"/>
      <c r="C85" s="56"/>
      <c r="D85" s="57"/>
      <c r="E85" s="45"/>
      <c r="F85" s="45"/>
      <c r="G85" s="45"/>
      <c r="H85" s="45"/>
      <c r="I85" s="45"/>
      <c r="J85" s="45"/>
      <c r="K85" s="45"/>
      <c r="L85" s="45"/>
      <c r="M85" s="22"/>
      <c r="N85" s="22"/>
      <c r="O85" s="22"/>
      <c r="P85" s="22"/>
      <c r="Q85" s="22"/>
      <c r="R85" s="22"/>
    </row>
    <row r="86" spans="1:22" s="32" customFormat="1" ht="12" customHeight="1" x14ac:dyDescent="0.25">
      <c r="A86" s="49"/>
      <c r="B86" s="50"/>
      <c r="C86" s="20"/>
      <c r="D86" s="16"/>
      <c r="E86" s="46"/>
      <c r="F86" s="46"/>
      <c r="G86" s="46"/>
      <c r="H86" s="46"/>
      <c r="I86" s="46"/>
      <c r="J86" s="46"/>
      <c r="K86" s="46"/>
      <c r="L86" s="46"/>
      <c r="M86" s="22"/>
      <c r="N86" s="22"/>
      <c r="O86" s="22"/>
      <c r="P86" s="22"/>
      <c r="Q86" s="22"/>
      <c r="R86" s="22"/>
    </row>
    <row r="87" spans="1:22" s="52" customFormat="1" ht="15" customHeight="1" x14ac:dyDescent="0.2">
      <c r="A87" s="51" t="s">
        <v>51</v>
      </c>
      <c r="B87" s="51"/>
      <c r="C87" s="51"/>
      <c r="D87" s="51"/>
      <c r="E87" s="51"/>
      <c r="F87" s="51"/>
      <c r="G87" s="51"/>
      <c r="H87" s="51"/>
      <c r="I87" s="51"/>
      <c r="J87" s="51"/>
      <c r="K87" s="51"/>
      <c r="L87" s="51"/>
      <c r="M87" s="51"/>
      <c r="N87" s="51"/>
      <c r="O87" s="51"/>
      <c r="P87" s="51"/>
      <c r="Q87" s="51"/>
      <c r="R87" s="51"/>
      <c r="S87" s="59"/>
    </row>
    <row r="88" spans="1:22" s="52" customFormat="1" ht="12.75" customHeight="1" x14ac:dyDescent="0.2">
      <c r="A88" s="53"/>
      <c r="B88" s="180" t="s">
        <v>52</v>
      </c>
      <c r="C88" s="181"/>
      <c r="D88" s="195"/>
      <c r="E88" s="195"/>
      <c r="F88" s="195"/>
      <c r="G88" s="195"/>
      <c r="H88" s="195"/>
      <c r="I88" s="195"/>
      <c r="J88" s="195"/>
      <c r="K88" s="195"/>
      <c r="L88" s="195"/>
      <c r="M88" s="195"/>
      <c r="N88" s="195"/>
      <c r="O88" s="195"/>
      <c r="P88" s="195"/>
      <c r="Q88" s="195"/>
      <c r="R88" s="195"/>
      <c r="S88" s="60"/>
    </row>
    <row r="89" spans="1:22" s="52" customFormat="1" ht="12.75" x14ac:dyDescent="0.2">
      <c r="A89" s="53"/>
      <c r="B89" s="180" t="s">
        <v>53</v>
      </c>
      <c r="C89" s="181"/>
      <c r="D89" s="196"/>
      <c r="E89" s="196"/>
      <c r="F89" s="196"/>
      <c r="G89" s="196"/>
      <c r="H89" s="196"/>
      <c r="I89" s="196"/>
      <c r="J89" s="196"/>
      <c r="K89" s="196"/>
      <c r="L89" s="196"/>
      <c r="M89" s="196"/>
      <c r="N89" s="196"/>
      <c r="O89" s="196"/>
      <c r="P89" s="196"/>
      <c r="Q89" s="196"/>
      <c r="R89" s="196"/>
      <c r="S89" s="61"/>
    </row>
    <row r="90" spans="1:22" s="52" customFormat="1" ht="12.75" x14ac:dyDescent="0.2">
      <c r="A90" s="53"/>
      <c r="B90" s="190" t="s">
        <v>54</v>
      </c>
      <c r="C90" s="191"/>
      <c r="D90" s="195"/>
      <c r="E90" s="195"/>
      <c r="F90" s="195"/>
      <c r="G90" s="195"/>
      <c r="H90" s="195"/>
      <c r="I90" s="195"/>
      <c r="J90" s="195"/>
      <c r="K90" s="195"/>
      <c r="L90" s="195"/>
      <c r="M90" s="195"/>
      <c r="N90" s="195"/>
      <c r="O90" s="195"/>
      <c r="P90" s="195"/>
      <c r="Q90" s="195"/>
      <c r="R90" s="195"/>
      <c r="S90" s="60"/>
    </row>
    <row r="91" spans="1:22" s="52" customFormat="1" ht="12.75" x14ac:dyDescent="0.2">
      <c r="A91" s="53"/>
      <c r="B91" s="190" t="s">
        <v>147</v>
      </c>
      <c r="C91" s="191"/>
      <c r="D91" s="195"/>
      <c r="E91" s="195"/>
      <c r="F91" s="195"/>
      <c r="G91" s="195"/>
      <c r="H91" s="195"/>
      <c r="I91" s="195"/>
      <c r="J91" s="195"/>
      <c r="K91" s="195"/>
      <c r="L91" s="195"/>
      <c r="M91" s="195"/>
      <c r="N91" s="195"/>
      <c r="O91" s="195"/>
      <c r="P91" s="195"/>
      <c r="Q91" s="195"/>
      <c r="R91" s="195"/>
      <c r="S91" s="60"/>
    </row>
    <row r="92" spans="1:22" s="52" customFormat="1" ht="12.75" customHeight="1" x14ac:dyDescent="0.2">
      <c r="A92" s="53"/>
      <c r="B92" s="188" t="s">
        <v>55</v>
      </c>
      <c r="C92" s="189"/>
      <c r="D92" s="192" t="s">
        <v>56</v>
      </c>
      <c r="E92" s="193"/>
      <c r="F92" s="193"/>
      <c r="G92" s="193"/>
      <c r="H92" s="193"/>
      <c r="I92" s="193"/>
      <c r="J92" s="193"/>
      <c r="K92" s="193"/>
      <c r="L92" s="193"/>
      <c r="M92" s="193"/>
      <c r="N92" s="193"/>
      <c r="O92" s="193"/>
      <c r="P92" s="193"/>
      <c r="Q92" s="193"/>
      <c r="R92" s="194"/>
      <c r="S92" s="61"/>
    </row>
    <row r="93" spans="1:22" s="52" customFormat="1" ht="12.75" customHeight="1" x14ac:dyDescent="0.2">
      <c r="A93" s="53"/>
      <c r="B93" s="180" t="s">
        <v>57</v>
      </c>
      <c r="C93" s="181"/>
      <c r="D93" s="185" t="s">
        <v>58</v>
      </c>
      <c r="E93" s="186"/>
      <c r="F93" s="186"/>
      <c r="G93" s="186"/>
      <c r="H93" s="186"/>
      <c r="I93" s="186"/>
      <c r="J93" s="186"/>
      <c r="K93" s="186"/>
      <c r="L93" s="186"/>
      <c r="M93" s="186"/>
      <c r="N93" s="186"/>
      <c r="O93" s="186"/>
      <c r="P93" s="186"/>
      <c r="Q93" s="186"/>
      <c r="R93" s="187"/>
      <c r="S93" s="60"/>
    </row>
    <row r="94" spans="1:22" s="52" customFormat="1" ht="12.75" x14ac:dyDescent="0.2">
      <c r="A94" s="53"/>
      <c r="B94" s="180" t="s">
        <v>59</v>
      </c>
      <c r="C94" s="181"/>
      <c r="D94" s="185" t="s">
        <v>60</v>
      </c>
      <c r="E94" s="186"/>
      <c r="F94" s="186"/>
      <c r="G94" s="186"/>
      <c r="H94" s="186"/>
      <c r="I94" s="186"/>
      <c r="J94" s="186"/>
      <c r="K94" s="186"/>
      <c r="L94" s="186"/>
      <c r="M94" s="186"/>
      <c r="N94" s="186"/>
      <c r="O94" s="186"/>
      <c r="P94" s="186"/>
      <c r="Q94" s="186"/>
      <c r="R94" s="187"/>
      <c r="S94" s="62"/>
    </row>
    <row r="95" spans="1:22" s="52" customFormat="1" ht="15.75" customHeight="1" x14ac:dyDescent="0.2">
      <c r="A95" s="53"/>
      <c r="B95" s="180" t="s">
        <v>61</v>
      </c>
      <c r="C95" s="181"/>
      <c r="D95" s="185" t="s">
        <v>62</v>
      </c>
      <c r="E95" s="186"/>
      <c r="F95" s="186"/>
      <c r="G95" s="186"/>
      <c r="H95" s="186"/>
      <c r="I95" s="186"/>
      <c r="J95" s="186"/>
      <c r="K95" s="186"/>
      <c r="L95" s="186"/>
      <c r="M95" s="186"/>
      <c r="N95" s="186"/>
      <c r="O95" s="186"/>
      <c r="P95" s="186"/>
      <c r="Q95" s="186"/>
      <c r="R95" s="187"/>
      <c r="S95" s="62"/>
    </row>
    <row r="96" spans="1:22" s="52" customFormat="1" ht="22.5" customHeight="1" x14ac:dyDescent="0.2">
      <c r="A96" s="53"/>
      <c r="B96" s="188" t="s">
        <v>65</v>
      </c>
      <c r="C96" s="189"/>
      <c r="D96" s="185"/>
      <c r="E96" s="186"/>
      <c r="F96" s="186"/>
      <c r="G96" s="186"/>
      <c r="H96" s="186"/>
      <c r="I96" s="186"/>
      <c r="J96" s="186"/>
      <c r="K96" s="186"/>
      <c r="L96" s="186"/>
      <c r="M96" s="186"/>
      <c r="N96" s="186"/>
      <c r="O96" s="186"/>
      <c r="P96" s="186"/>
      <c r="Q96" s="186"/>
      <c r="R96" s="187"/>
      <c r="S96" s="62"/>
    </row>
    <row r="97" spans="1:19" s="52" customFormat="1" ht="21" customHeight="1" x14ac:dyDescent="0.2">
      <c r="A97" s="53"/>
      <c r="B97" s="188" t="s">
        <v>69</v>
      </c>
      <c r="C97" s="189"/>
      <c r="D97" s="185"/>
      <c r="E97" s="186"/>
      <c r="F97" s="186"/>
      <c r="G97" s="186"/>
      <c r="H97" s="186"/>
      <c r="I97" s="186"/>
      <c r="J97" s="186"/>
      <c r="K97" s="186"/>
      <c r="L97" s="186"/>
      <c r="M97" s="186"/>
      <c r="N97" s="186"/>
      <c r="O97" s="186"/>
      <c r="P97" s="186"/>
      <c r="Q97" s="186"/>
      <c r="R97" s="187"/>
      <c r="S97" s="62"/>
    </row>
    <row r="98" spans="1:19" ht="15.75" customHeight="1" x14ac:dyDescent="0.25">
      <c r="A98" s="182" t="s">
        <v>38</v>
      </c>
      <c r="B98" s="182"/>
      <c r="C98" s="182"/>
      <c r="D98" s="182"/>
      <c r="E98" s="182"/>
      <c r="F98" s="182"/>
      <c r="G98" s="182"/>
      <c r="H98" s="182"/>
      <c r="I98" s="182"/>
      <c r="J98" s="182"/>
      <c r="K98" s="182"/>
      <c r="L98" s="182"/>
      <c r="M98" s="182"/>
      <c r="N98" s="182"/>
      <c r="O98" s="182"/>
      <c r="P98" s="182"/>
      <c r="Q98" s="182"/>
      <c r="R98" s="182"/>
      <c r="S98" s="12"/>
    </row>
    <row r="99" spans="1:19" x14ac:dyDescent="0.25">
      <c r="A99" s="182"/>
      <c r="B99" s="182"/>
      <c r="C99" s="182"/>
      <c r="D99" s="182"/>
      <c r="E99" s="182"/>
      <c r="F99" s="182"/>
      <c r="G99" s="182"/>
      <c r="H99" s="182"/>
      <c r="I99" s="182"/>
      <c r="J99" s="182"/>
      <c r="K99" s="182"/>
      <c r="L99" s="182"/>
      <c r="M99" s="182"/>
      <c r="N99" s="182"/>
      <c r="O99" s="182"/>
      <c r="P99" s="182"/>
      <c r="Q99" s="182"/>
      <c r="R99" s="182"/>
      <c r="S99" s="12"/>
    </row>
    <row r="100" spans="1:19" x14ac:dyDescent="0.25">
      <c r="A100" s="182"/>
      <c r="B100" s="182"/>
      <c r="C100" s="182"/>
      <c r="D100" s="182"/>
      <c r="E100" s="182"/>
      <c r="F100" s="182"/>
      <c r="G100" s="182"/>
      <c r="H100" s="182"/>
      <c r="I100" s="182"/>
      <c r="J100" s="182"/>
      <c r="K100" s="182"/>
      <c r="L100" s="182"/>
      <c r="M100" s="182"/>
      <c r="N100" s="182"/>
      <c r="O100" s="182"/>
      <c r="P100" s="182"/>
      <c r="Q100" s="182"/>
      <c r="R100" s="182"/>
      <c r="S100" s="12"/>
    </row>
    <row r="101" spans="1:19" x14ac:dyDescent="0.25">
      <c r="A101" s="182"/>
      <c r="B101" s="182"/>
      <c r="C101" s="182"/>
      <c r="D101" s="182"/>
      <c r="E101" s="182"/>
      <c r="F101" s="182"/>
      <c r="G101" s="182"/>
      <c r="H101" s="182"/>
      <c r="I101" s="182"/>
      <c r="J101" s="182"/>
      <c r="K101" s="182"/>
      <c r="L101" s="182"/>
      <c r="M101" s="182"/>
      <c r="N101" s="182"/>
      <c r="O101" s="182"/>
      <c r="P101" s="182"/>
      <c r="Q101" s="182"/>
      <c r="R101" s="182"/>
      <c r="S101" s="12"/>
    </row>
    <row r="102" spans="1:19" x14ac:dyDescent="0.25">
      <c r="A102" s="11"/>
      <c r="B102" s="11"/>
      <c r="C102" s="64"/>
      <c r="D102" s="13"/>
      <c r="E102" s="47"/>
      <c r="F102" s="47"/>
      <c r="G102" s="47"/>
      <c r="H102" s="47"/>
      <c r="I102" s="47"/>
      <c r="J102" s="47"/>
      <c r="K102" s="47"/>
      <c r="L102" s="47"/>
      <c r="M102" s="12"/>
      <c r="N102" s="12"/>
      <c r="O102" s="12"/>
      <c r="P102" s="12"/>
      <c r="Q102" s="12"/>
      <c r="R102" s="12"/>
      <c r="S102" s="12"/>
    </row>
    <row r="103" spans="1:19" x14ac:dyDescent="0.25">
      <c r="B103" s="183" t="s">
        <v>12</v>
      </c>
      <c r="C103" s="183"/>
      <c r="D103" s="184" t="s">
        <v>11</v>
      </c>
      <c r="E103" s="184"/>
      <c r="F103" s="184"/>
      <c r="G103" s="184"/>
      <c r="H103" s="184"/>
      <c r="I103" s="184"/>
      <c r="J103" s="184"/>
      <c r="K103" s="184"/>
      <c r="L103" s="184"/>
      <c r="M103" s="184"/>
      <c r="N103" s="184"/>
      <c r="O103" s="184"/>
      <c r="P103" s="184"/>
      <c r="Q103" s="184"/>
      <c r="R103" s="184"/>
    </row>
    <row r="104" spans="1:19" x14ac:dyDescent="0.25">
      <c r="B104" s="179" t="s">
        <v>39</v>
      </c>
      <c r="C104" s="179"/>
      <c r="D104" s="179" t="s">
        <v>10</v>
      </c>
      <c r="E104" s="179"/>
      <c r="F104" s="179"/>
      <c r="G104" s="179"/>
      <c r="H104" s="179"/>
      <c r="I104" s="179"/>
      <c r="J104" s="179"/>
      <c r="K104" s="179"/>
      <c r="L104" s="179"/>
      <c r="M104" s="179"/>
      <c r="N104" s="179"/>
      <c r="O104" s="15"/>
      <c r="P104" s="14"/>
      <c r="Q104" s="14"/>
      <c r="R104" s="14"/>
    </row>
    <row r="113" spans="5:5" x14ac:dyDescent="0.25">
      <c r="E113" s="48">
        <v>57492.98</v>
      </c>
    </row>
  </sheetData>
  <autoFilter ref="A18:R83">
    <filterColumn colId="12" showButton="0"/>
    <filterColumn colId="13" showButton="0"/>
  </autoFilter>
  <mergeCells count="71">
    <mergeCell ref="B89:C89"/>
    <mergeCell ref="D89:R89"/>
    <mergeCell ref="B69:R69"/>
    <mergeCell ref="B67:R67"/>
    <mergeCell ref="D90:R90"/>
    <mergeCell ref="B70:R70"/>
    <mergeCell ref="B72:D72"/>
    <mergeCell ref="D88:R88"/>
    <mergeCell ref="B88:C88"/>
    <mergeCell ref="B68:R68"/>
    <mergeCell ref="B92:C92"/>
    <mergeCell ref="B90:C90"/>
    <mergeCell ref="B91:C91"/>
    <mergeCell ref="D92:R92"/>
    <mergeCell ref="D91:R91"/>
    <mergeCell ref="B104:C104"/>
    <mergeCell ref="D104:N104"/>
    <mergeCell ref="B93:C93"/>
    <mergeCell ref="A98:R101"/>
    <mergeCell ref="B103:C103"/>
    <mergeCell ref="D103:R103"/>
    <mergeCell ref="D93:R93"/>
    <mergeCell ref="D94:R94"/>
    <mergeCell ref="D95:R95"/>
    <mergeCell ref="B96:C96"/>
    <mergeCell ref="D96:R96"/>
    <mergeCell ref="B97:C97"/>
    <mergeCell ref="D97:R97"/>
    <mergeCell ref="B95:C95"/>
    <mergeCell ref="B94:C94"/>
    <mergeCell ref="A59:A70"/>
    <mergeCell ref="M18:O18"/>
    <mergeCell ref="B66:R66"/>
    <mergeCell ref="B60:R60"/>
    <mergeCell ref="B61:R61"/>
    <mergeCell ref="A4:N4"/>
    <mergeCell ref="C6:D6"/>
    <mergeCell ref="A3:N3"/>
    <mergeCell ref="A9:B9"/>
    <mergeCell ref="N8:R8"/>
    <mergeCell ref="N9:R9"/>
    <mergeCell ref="D8:M8"/>
    <mergeCell ref="D9:M9"/>
    <mergeCell ref="A16:A17"/>
    <mergeCell ref="M16:O16"/>
    <mergeCell ref="E16:E17"/>
    <mergeCell ref="D16:D17"/>
    <mergeCell ref="C16:C17"/>
    <mergeCell ref="B16:B17"/>
    <mergeCell ref="F16:H16"/>
    <mergeCell ref="I16:J16"/>
    <mergeCell ref="P16:R16"/>
    <mergeCell ref="K16:L16"/>
    <mergeCell ref="B64:R64"/>
    <mergeCell ref="B65:R65"/>
    <mergeCell ref="B62:R62"/>
    <mergeCell ref="B63:R63"/>
    <mergeCell ref="M20:O20"/>
    <mergeCell ref="B59:R59"/>
    <mergeCell ref="N15:R15"/>
    <mergeCell ref="N10:R10"/>
    <mergeCell ref="N11:R11"/>
    <mergeCell ref="N12:R12"/>
    <mergeCell ref="N13:R13"/>
    <mergeCell ref="N14:R14"/>
    <mergeCell ref="D15:M15"/>
    <mergeCell ref="D10:M10"/>
    <mergeCell ref="D11:M11"/>
    <mergeCell ref="D12:M12"/>
    <mergeCell ref="D13:M13"/>
    <mergeCell ref="D14:M14"/>
  </mergeCells>
  <pageMargins left="0.23622047244094491" right="0.23622047244094491" top="0.74803149606299213" bottom="0.74803149606299213" header="0.31496062992125984" footer="0.31496062992125984"/>
  <pageSetup paperSize="9" scale="2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6" sqref="C36"/>
    </sheetView>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отделка МОП и апарт.</vt:lpstr>
      <vt:lpstr>Лист1</vt:lpstr>
      <vt:lpstr>'отделка МОП и апарт.'!Заголовки_для_печати</vt:lpstr>
      <vt:lpstr>'отделка МОП и апарт.'!Область_печати</vt:lpstr>
    </vt:vector>
  </TitlesOfParts>
  <Company>Эталон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 Кашинский</dc:creator>
  <cp:lastModifiedBy>Дудкина Дарья Викторовна</cp:lastModifiedBy>
  <cp:lastPrinted>2024-06-13T11:40:22Z</cp:lastPrinted>
  <dcterms:created xsi:type="dcterms:W3CDTF">2012-02-18T10:18:33Z</dcterms:created>
  <dcterms:modified xsi:type="dcterms:W3CDTF">2025-04-07T12:24:21Z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