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5 Конкурсы\3 Конкурсы РКС Москва\1. Автозаводская\Кондиционирование\Тендерная документация\"/>
    </mc:Choice>
  </mc:AlternateContent>
  <bookViews>
    <workbookView xWindow="28680" yWindow="-120" windowWidth="29040" windowHeight="15840"/>
  </bookViews>
  <sheets>
    <sheet name="Кондиционирование" sheetId="5" r:id="rId1"/>
  </sheets>
  <definedNames>
    <definedName name="_xlnm._FilterDatabase" localSheetId="0" hidden="1">Кондиционирование!$A$19:$P$140</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1" i="5" l="1"/>
  <c r="A21" i="5" l="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M114" i="5"/>
  <c r="A115" i="5" l="1"/>
  <c r="A116" i="5" s="1"/>
  <c r="A117" i="5" s="1"/>
  <c r="A118" i="5" s="1"/>
  <c r="A119" i="5" s="1"/>
  <c r="A120" i="5" s="1"/>
  <c r="A121" i="5" s="1"/>
  <c r="A122" i="5" s="1"/>
  <c r="A123" i="5" s="1"/>
  <c r="A124" i="5" s="1"/>
  <c r="A125" i="5" s="1"/>
  <c r="A126" i="5" s="1"/>
  <c r="M22" i="5"/>
  <c r="G22" i="5"/>
  <c r="O22" i="5" s="1"/>
  <c r="O21" i="5" s="1"/>
  <c r="P22" i="5" l="1"/>
  <c r="P21" i="5" s="1"/>
  <c r="N22" i="5"/>
  <c r="N21" i="5" s="1"/>
  <c r="G25" i="5"/>
  <c r="G26" i="5"/>
  <c r="G27" i="5"/>
  <c r="G28" i="5"/>
  <c r="G29" i="5"/>
  <c r="G30" i="5"/>
  <c r="G31" i="5"/>
  <c r="G32" i="5"/>
  <c r="G33" i="5"/>
  <c r="G34" i="5"/>
  <c r="G35" i="5"/>
  <c r="G36" i="5"/>
  <c r="G37" i="5"/>
  <c r="G38" i="5"/>
  <c r="G39" i="5"/>
  <c r="G40" i="5"/>
  <c r="G41" i="5"/>
  <c r="K36" i="5" l="1"/>
  <c r="K27" i="5"/>
  <c r="K33" i="5"/>
  <c r="K39" i="5"/>
  <c r="K30" i="5"/>
  <c r="M124" i="5"/>
  <c r="M123" i="5"/>
  <c r="M122" i="5"/>
  <c r="M121" i="5"/>
  <c r="M120" i="5"/>
  <c r="M119" i="5"/>
  <c r="M118" i="5"/>
  <c r="M117" i="5"/>
  <c r="M116" i="5"/>
  <c r="M115" i="5"/>
  <c r="G115" i="5"/>
  <c r="O115" i="5" s="1"/>
  <c r="G116" i="5"/>
  <c r="O116" i="5" s="1"/>
  <c r="G117" i="5"/>
  <c r="O117" i="5" s="1"/>
  <c r="G118" i="5"/>
  <c r="O118" i="5" s="1"/>
  <c r="G119" i="5"/>
  <c r="O119" i="5" s="1"/>
  <c r="G120" i="5"/>
  <c r="O120" i="5" s="1"/>
  <c r="G121" i="5"/>
  <c r="O121" i="5" s="1"/>
  <c r="G122" i="5"/>
  <c r="O122" i="5" s="1"/>
  <c r="G123" i="5"/>
  <c r="O123" i="5" s="1"/>
  <c r="G124" i="5"/>
  <c r="N124" i="5" s="1"/>
  <c r="N120" i="5" l="1"/>
  <c r="P118" i="5"/>
  <c r="N118" i="5"/>
  <c r="P119" i="5"/>
  <c r="N119" i="5"/>
  <c r="P120" i="5"/>
  <c r="P122" i="5"/>
  <c r="N122" i="5"/>
  <c r="P123" i="5"/>
  <c r="N123" i="5"/>
  <c r="N115" i="5"/>
  <c r="O124" i="5"/>
  <c r="P121" i="5"/>
  <c r="N121" i="5"/>
  <c r="P115" i="5"/>
  <c r="P116" i="5"/>
  <c r="P124" i="5"/>
  <c r="N116" i="5"/>
  <c r="P117" i="5"/>
  <c r="N117" i="5"/>
  <c r="M112" i="5"/>
  <c r="M113" i="5"/>
  <c r="M76" i="5"/>
  <c r="M77" i="5"/>
  <c r="M78" i="5"/>
  <c r="G112" i="5" l="1"/>
  <c r="G98" i="5"/>
  <c r="G97" i="5"/>
  <c r="O97" i="5" s="1"/>
  <c r="G73" i="5"/>
  <c r="G74" i="5"/>
  <c r="G68" i="5"/>
  <c r="G67" i="5"/>
  <c r="G62" i="5"/>
  <c r="G60" i="5"/>
  <c r="G59" i="5"/>
  <c r="O59" i="5" s="1"/>
  <c r="G58" i="5"/>
  <c r="G57" i="5"/>
  <c r="G56" i="5"/>
  <c r="O56" i="5" s="1"/>
  <c r="G55" i="5"/>
  <c r="G54" i="5"/>
  <c r="G53" i="5"/>
  <c r="O53" i="5" s="1"/>
  <c r="O27" i="5"/>
  <c r="G24" i="5"/>
  <c r="O24" i="5" s="1"/>
  <c r="O30" i="5"/>
  <c r="G114" i="5"/>
  <c r="G113" i="5"/>
  <c r="M111" i="5"/>
  <c r="G111" i="5"/>
  <c r="N111" i="5" s="1"/>
  <c r="M110" i="5"/>
  <c r="G110" i="5"/>
  <c r="O110" i="5" s="1"/>
  <c r="M109" i="5"/>
  <c r="G109" i="5"/>
  <c r="O109" i="5" s="1"/>
  <c r="M108" i="5"/>
  <c r="G108" i="5"/>
  <c r="O108" i="5" s="1"/>
  <c r="M107" i="5"/>
  <c r="G107" i="5"/>
  <c r="O107" i="5" s="1"/>
  <c r="M106" i="5"/>
  <c r="G106" i="5"/>
  <c r="O106" i="5" s="1"/>
  <c r="G104" i="5"/>
  <c r="G103" i="5"/>
  <c r="O103" i="5" s="1"/>
  <c r="G101" i="5"/>
  <c r="G100" i="5"/>
  <c r="O100" i="5" s="1"/>
  <c r="G95" i="5"/>
  <c r="G94" i="5"/>
  <c r="O94" i="5" s="1"/>
  <c r="G92" i="5"/>
  <c r="G91" i="5"/>
  <c r="O91" i="5" s="1"/>
  <c r="G89" i="5"/>
  <c r="G88" i="5"/>
  <c r="G86" i="5"/>
  <c r="G85" i="5"/>
  <c r="G83" i="5"/>
  <c r="G82" i="5"/>
  <c r="O82" i="5" s="1"/>
  <c r="G80" i="5"/>
  <c r="G79" i="5"/>
  <c r="G78" i="5"/>
  <c r="G77" i="5"/>
  <c r="G76" i="5"/>
  <c r="O52" i="5" l="1"/>
  <c r="N114" i="5"/>
  <c r="O114" i="5"/>
  <c r="P114" i="5"/>
  <c r="G81" i="5"/>
  <c r="K79" i="5" s="1"/>
  <c r="O79" i="5"/>
  <c r="G87" i="5"/>
  <c r="K85" i="5" s="1"/>
  <c r="O85" i="5"/>
  <c r="G90" i="5"/>
  <c r="K88" i="5" s="1"/>
  <c r="O88" i="5"/>
  <c r="G105" i="5"/>
  <c r="K103" i="5" s="1"/>
  <c r="G102" i="5"/>
  <c r="K100" i="5" s="1"/>
  <c r="G99" i="5"/>
  <c r="K97" i="5" s="1"/>
  <c r="G96" i="5"/>
  <c r="K94" i="5" s="1"/>
  <c r="G93" i="5"/>
  <c r="K91" i="5" s="1"/>
  <c r="G84" i="5"/>
  <c r="K82" i="5" s="1"/>
  <c r="O67" i="5"/>
  <c r="G69" i="5"/>
  <c r="K67" i="5" s="1"/>
  <c r="O73" i="5"/>
  <c r="G75" i="5"/>
  <c r="K73" i="5" s="1"/>
  <c r="K53" i="5"/>
  <c r="M53" i="5" s="1"/>
  <c r="P53" i="5" s="1"/>
  <c r="K59" i="5"/>
  <c r="N59" i="5" s="1"/>
  <c r="K56" i="5"/>
  <c r="K24" i="5"/>
  <c r="N24" i="5" s="1"/>
  <c r="N76" i="5"/>
  <c r="O76" i="5"/>
  <c r="P76" i="5"/>
  <c r="O113" i="5"/>
  <c r="P113" i="5"/>
  <c r="N113" i="5"/>
  <c r="N77" i="5"/>
  <c r="P77" i="5"/>
  <c r="O77" i="5"/>
  <c r="O78" i="5"/>
  <c r="P78" i="5"/>
  <c r="N78" i="5"/>
  <c r="O112" i="5"/>
  <c r="N112" i="5"/>
  <c r="P112" i="5"/>
  <c r="P107" i="5"/>
  <c r="P109" i="5"/>
  <c r="P110" i="5"/>
  <c r="P111" i="5"/>
  <c r="P108" i="5"/>
  <c r="P106" i="5"/>
  <c r="O111" i="5"/>
  <c r="N107" i="5"/>
  <c r="N109" i="5"/>
  <c r="N106" i="5"/>
  <c r="N108" i="5"/>
  <c r="N110" i="5"/>
  <c r="O126" i="5"/>
  <c r="O125" i="5" s="1"/>
  <c r="N126" i="5"/>
  <c r="N125" i="5" s="1"/>
  <c r="M126" i="5"/>
  <c r="P126" i="5" s="1"/>
  <c r="P125" i="5" s="1"/>
  <c r="G70" i="5"/>
  <c r="G65" i="5"/>
  <c r="G51" i="5"/>
  <c r="G50" i="5"/>
  <c r="G48" i="5"/>
  <c r="G47" i="5"/>
  <c r="G45" i="5"/>
  <c r="G44" i="5"/>
  <c r="N94" i="5" l="1"/>
  <c r="M94" i="5"/>
  <c r="P94" i="5" s="1"/>
  <c r="N91" i="5"/>
  <c r="M91" i="5"/>
  <c r="P91" i="5" s="1"/>
  <c r="N97" i="5"/>
  <c r="M97" i="5"/>
  <c r="P97" i="5" s="1"/>
  <c r="N100" i="5"/>
  <c r="M100" i="5"/>
  <c r="P100" i="5" s="1"/>
  <c r="N103" i="5"/>
  <c r="M103" i="5"/>
  <c r="P103" i="5" s="1"/>
  <c r="N88" i="5"/>
  <c r="M88" i="5"/>
  <c r="P88" i="5" s="1"/>
  <c r="N85" i="5"/>
  <c r="M85" i="5"/>
  <c r="P85" i="5" s="1"/>
  <c r="N82" i="5"/>
  <c r="M82" i="5"/>
  <c r="P82" i="5" s="1"/>
  <c r="M79" i="5"/>
  <c r="P79" i="5" s="1"/>
  <c r="N79" i="5"/>
  <c r="M59" i="5"/>
  <c r="P59" i="5" s="1"/>
  <c r="N73" i="5"/>
  <c r="M73" i="5"/>
  <c r="P73" i="5" s="1"/>
  <c r="N67" i="5"/>
  <c r="M67" i="5"/>
  <c r="P67" i="5" s="1"/>
  <c r="G72" i="5"/>
  <c r="O70" i="5"/>
  <c r="N53" i="5"/>
  <c r="N56" i="5"/>
  <c r="M56" i="5"/>
  <c r="P56" i="5" s="1"/>
  <c r="N52" i="5"/>
  <c r="M30" i="5"/>
  <c r="P30" i="5" s="1"/>
  <c r="N30" i="5"/>
  <c r="N27" i="5"/>
  <c r="M27" i="5"/>
  <c r="P27" i="5" s="1"/>
  <c r="M24" i="5"/>
  <c r="P24" i="5" s="1"/>
  <c r="G49" i="5"/>
  <c r="O49" i="5" s="1"/>
  <c r="O39" i="5"/>
  <c r="G43" i="5"/>
  <c r="O43" i="5" s="1"/>
  <c r="G46" i="5"/>
  <c r="O46" i="5" s="1"/>
  <c r="O36" i="5"/>
  <c r="G71" i="5"/>
  <c r="G64" i="5"/>
  <c r="K70" i="5" l="1"/>
  <c r="N70" i="5" s="1"/>
  <c r="P52" i="5"/>
  <c r="K49" i="5"/>
  <c r="G66" i="5"/>
  <c r="K64" i="5" s="1"/>
  <c r="O64" i="5"/>
  <c r="O42" i="5"/>
  <c r="K43" i="5"/>
  <c r="K46" i="5"/>
  <c r="O33" i="5"/>
  <c r="O23" i="5" s="1"/>
  <c r="M70" i="5" l="1"/>
  <c r="P70" i="5" s="1"/>
  <c r="N64" i="5"/>
  <c r="M64" i="5"/>
  <c r="P64" i="5" s="1"/>
  <c r="O63" i="5"/>
  <c r="O127" i="5" s="1"/>
  <c r="N39" i="5"/>
  <c r="M39" i="5"/>
  <c r="P39" i="5" s="1"/>
  <c r="N43" i="5"/>
  <c r="M43" i="5"/>
  <c r="P43" i="5" s="1"/>
  <c r="N63" i="5"/>
  <c r="P63" i="5"/>
  <c r="N46" i="5"/>
  <c r="M46" i="5"/>
  <c r="P46" i="5" s="1"/>
  <c r="M49" i="5"/>
  <c r="P49" i="5" s="1"/>
  <c r="N49" i="5"/>
  <c r="M36" i="5"/>
  <c r="P36" i="5" s="1"/>
  <c r="N36" i="5"/>
  <c r="N33" i="5"/>
  <c r="N23" i="5" s="1"/>
  <c r="M33" i="5"/>
  <c r="P33" i="5" s="1"/>
  <c r="P23" i="5" s="1"/>
  <c r="P42" i="5" l="1"/>
  <c r="P127" i="5" s="1"/>
  <c r="N42" i="5"/>
  <c r="N127" i="5" s="1"/>
  <c r="P128" i="5" l="1"/>
</calcChain>
</file>

<file path=xl/sharedStrings.xml><?xml version="1.0" encoding="utf-8"?>
<sst xmlns="http://schemas.openxmlformats.org/spreadsheetml/2006/main" count="287" uniqueCount="153">
  <si>
    <t>№ п/п</t>
  </si>
  <si>
    <t>Атрибут материала</t>
  </si>
  <si>
    <t>Наименование работ</t>
  </si>
  <si>
    <t>Ед. изм</t>
  </si>
  <si>
    <t>Норма
расхода</t>
  </si>
  <si>
    <t>Кол-во общее</t>
  </si>
  <si>
    <t>шт</t>
  </si>
  <si>
    <t>Прочие материалы(шт)</t>
  </si>
  <si>
    <t>м</t>
  </si>
  <si>
    <t>компл</t>
  </si>
  <si>
    <t>Выполнение ПНР</t>
  </si>
  <si>
    <t>Классификатор</t>
  </si>
  <si>
    <t>Кол-во 
корпус 1</t>
  </si>
  <si>
    <t>Кол-во 
корпус 2</t>
  </si>
  <si>
    <t>Кол-во 
корпус 3</t>
  </si>
  <si>
    <t>Цена за ед. изм., руб. 
в т.ч. НДС</t>
  </si>
  <si>
    <t>Стоимость, руб.,
 в т.ч. НДС</t>
  </si>
  <si>
    <t>Материал</t>
  </si>
  <si>
    <t>Работа</t>
  </si>
  <si>
    <t>Всего</t>
  </si>
  <si>
    <t>Форма коммерческого предложения</t>
  </si>
  <si>
    <t>Наименование контрагента</t>
  </si>
  <si>
    <t>Ячейки, выделенные данным цветом - обязательны к заполнению</t>
  </si>
  <si>
    <t>ИНН</t>
  </si>
  <si>
    <t>Адрес (юр., факт.)</t>
  </si>
  <si>
    <t>Ячейки, выделенные данным цветом - номинированный постащик</t>
  </si>
  <si>
    <t>ФИО Ген. Директора</t>
  </si>
  <si>
    <t>Контактное лицо (ФИО, должность, моб. телефон, почта)</t>
  </si>
  <si>
    <t>Телефон компании</t>
  </si>
  <si>
    <t>Электронный адрес компании</t>
  </si>
  <si>
    <t>Сайт компании</t>
  </si>
  <si>
    <t>В т.ч. НДС 20%</t>
  </si>
  <si>
    <t>ИТОГО, руб. с  НДС</t>
  </si>
  <si>
    <t>2. Коммерческое предложение включает все мероприятия, связанные с производством работ в зимний период.</t>
  </si>
  <si>
    <t>3.  Все виды работ, оборудование, затраты необходимые для выполнения такелажных и монтажных работ, а так же горизонтальная и вертикальной транспортировка материалов и оборудования по стройплощадке и около нее к месту проведения СМР следует включить в единичные расценки.</t>
  </si>
  <si>
    <t>5.  Все инструменты, оборудование и защитные устройства, необходимые для выполнения монтажных работ в соответствие с техническими регламентами и инструкциями производителя, а так же в соответствии с Правилами пожарной безопасности и Безопасности труда в строительстве, в расчете на единицу измерения, включить в коммерческое предложение.</t>
  </si>
  <si>
    <t>8.  Перерасход материалов и расход при монтаже, в т.ч. запас, некратные места, трудновосполнимые потери должны быть включены в единичные расценки и НЕ оплачиваются отдельно.</t>
  </si>
  <si>
    <t>9.  Подрядчик несет полную ответственность за сохранность выполненных работ и использованных материалов другими участниками строительства, в случае повреждения. Применение защитных укрытий, настилов, ограждений, улавливателей от падения должно быть включено в расценку коммерческого предложения.                                                                                                                                                                                                                                                                                                                                                                                                                                                                                                                                                                                                                                                                                                                                                                                                                     10. Разработка технологической документации (ППР, технологических карт), включая согласование в соответствующих организациях, обязательна при производстве работ на стройплощадке и включена в стоимость работ.</t>
  </si>
  <si>
    <t>11. Работы по необходимым испытаниям,  включены в единичные цены Предложения, учтены и отдельно оплачиваться не будут</t>
  </si>
  <si>
    <t>12. Подрядчик своими силами и за свой счёт выполняет все мероприятия по мобилизации/демобилизации, в т. ч. доставка необходимого количества мобильных зданий на стройплощадку, разгрузка, монтаж, организация энергоснабжения и освещения непосредственно рабочих мест от точек подключения, предоставляемых Заказчиком и проч. Данные работы должны быть включены в единичные цены Предложения, учтены и отдельно оплачиваться не будут.</t>
  </si>
  <si>
    <t>13. В стоимость входит геодезическое сопровождение  и исполнительная документация. До начала работ Субподрядчик обязан произвести натурный обмер, ознакомиться с условиями стройплощадки и, при необходимости,  выполнить исполнительную геодезическую съёмку. Подрядчик за свой счёт выполняет все необходимые геодезические работы до и во время выполнения всего комплекса работ, в т.ч. разметочные работы, исполнительные съёмки, фотофиксации и прочее, а также оформляет исполнительную документацию в полном объёме согласно действующих норм (в т.ч. ведёт журналы соответствующих видов работ). Данные работы должны быть включены в единичные цены Предложения, учтены и отдельно оплачиваться не будут.</t>
  </si>
  <si>
    <t>Дополнительная информация:</t>
  </si>
  <si>
    <t>Общий срок выполнения работ , календарных дней</t>
  </si>
  <si>
    <t>Необходимое авансирование, руб.:</t>
  </si>
  <si>
    <t xml:space="preserve"> - аванс на мобилизацию:</t>
  </si>
  <si>
    <t>Срок возврата 5% гарантийного удержания</t>
  </si>
  <si>
    <t>12 месяцев с даты подписания последней КС</t>
  </si>
  <si>
    <t>Готовность выхода на строительную площадку по гарантийному письму (да/нет)</t>
  </si>
  <si>
    <t>да/нет (выбрать нужное)</t>
  </si>
  <si>
    <t>Гарантийный срок , мес</t>
  </si>
  <si>
    <t>60</t>
  </si>
  <si>
    <t>СРО</t>
  </si>
  <si>
    <t>№ _______________ от __________ г.</t>
  </si>
  <si>
    <t>Субподрядчик безоговорочно подтверждает, что он в полном объеме понял техническое, коммерческое и правовое содержание состава работ; выяснил все возможные неясности и вопросы с ответственными представителями Генподрядчика до составления договора подряда и учел их в своих ценах; посетил объект, ему ясны все вопросы связаные с доставкой/разгрузкой/вывозом материала, водоснобжения, электроснабжением, водоотведением и прочие вопросы прямо или косвенно влияющие на производстов работ. Субподрядчик подтверждает что он осмотрел место производство работ, подрядчик не будет увеличивать единичные расценки данной ведомости объемов работ, т.е. обязуется выполнить весь комплекс работ указаный в данном перечне без изменения цены. Субподрядчик уполномочен и способен в полном объеме своевременно и с должным качеством выполнить заявленные  работы и располагает необходимыми ресурсами в отношении производственной организации, капиталовооруженности, менеджмента, персонала, оборудования и инструмента.</t>
  </si>
  <si>
    <t>______________________________ / __________________________</t>
  </si>
  <si>
    <t>подпись</t>
  </si>
  <si>
    <t>расшифровка</t>
  </si>
  <si>
    <t>м.п.</t>
  </si>
  <si>
    <t>Объект: Здание краткосрочного пребывания гостиничного типа,  на земельном участке с кадастровым номером 77:05:0002002:32, имеющем адресный ориентир: ул. Автозаводская, вл. 24, корп.1</t>
  </si>
  <si>
    <t>кг</t>
  </si>
  <si>
    <t>Полипропиленовая труба  PPRС PN10 Ø25</t>
  </si>
  <si>
    <t>Прокладка  трубопроводов из труб полипропиленовых PPRС PN10 25 (с фасонными элементами, отводами, тройниками, крестовинами, переходами, заглушками, гильзой и т.д., в том числе креплением, хомутами, расходными материалами, пробивкой , алмазным сверлением до 100мм и заделкой противопожарных рассечек на всех межэтажных   перекрытиях , стен и перегородок цементнопесчанным раствором с усилением)</t>
  </si>
  <si>
    <t>Прокладка  фреонопровода из медных труб типа Majdanpek ASTM B280 Ø12,7мм в изоляции фольгированной δ=9мм (с фасонными элементами, отводами, тройниками, крестовинами, переходами, заглушками, гильзой и т.д., в том числе креплением, хомутами, расходными материалами, пробивкой , алмазным сверлением до 100мм и заделкой противопожарных рассечек на всех межэтажных   перекрытиях , стен и перегородок цементнопесчанным раствором с усилением)</t>
  </si>
  <si>
    <t>Медная труба типа Majdanpek ASTM B280 Ø9,52</t>
  </si>
  <si>
    <t>Клапан запорный GBC 16s «Ридан», арт.009L7023R</t>
  </si>
  <si>
    <t>7. Подсчет объемов работ производится по рабочим чертежам. Единичные расценки фиксируются на весь период выполнения работ по Договору.</t>
  </si>
  <si>
    <t>Установка низконапорного внутреннего канального блока</t>
  </si>
  <si>
    <t>Установка внутреннего настенного блока</t>
  </si>
  <si>
    <t>Монтаж дренажной помпы Aspen SILENT+ MINI ORANGE</t>
  </si>
  <si>
    <t>Помпа денажная Aspen SILENT+ MINI ORANGE</t>
  </si>
  <si>
    <t>Монтаж решетки потолочной ИЛР 700х300</t>
  </si>
  <si>
    <t>Монтаж воздуховодов гибких изолированных ⌀125</t>
  </si>
  <si>
    <t>Прокладка воздуховодов из листовой оц.стали класса В б=0,5мм ⌀125</t>
  </si>
  <si>
    <t>Монтаж отводов 90 ⌀125</t>
  </si>
  <si>
    <t>м2</t>
  </si>
  <si>
    <t>Установка оборудования</t>
  </si>
  <si>
    <t>Трассировка системы кондиционирования</t>
  </si>
  <si>
    <t>Установка адаптера на канальный блок листовая оц.стальб=0,7 м (4х⌀125) индивидуального изготовления</t>
  </si>
  <si>
    <t>Согласие с формой договора (да/нет)</t>
  </si>
  <si>
    <t>Согласие с подписанием по ЭДО (да/нет)</t>
  </si>
  <si>
    <t>компл.</t>
  </si>
  <si>
    <t>Корректировка РД</t>
  </si>
  <si>
    <t>Наименование работ: Полный комплекс работ по корректировке РД и монтажу системы кондиционирования</t>
  </si>
  <si>
    <t>1. В единичных расценках учтена последовательность операций и трудозатраты по корректировке РД и монтажу системы кондиционирования.</t>
  </si>
  <si>
    <t>Установка наружного блока LG MULTI V5 ARUM040LTE5 (или аналог)</t>
  </si>
  <si>
    <t>Наружный блок ARUM040LTE5 «LG» (или аналог)</t>
  </si>
  <si>
    <t>Установка наружного блока LG MULTI V5 ARUM060LTE5 (или аналог)</t>
  </si>
  <si>
    <t>Наружный блок ARUM060LTE5 «LG» (или аналог)</t>
  </si>
  <si>
    <t>Установка наружного блока LG MULTI V5 ARUM80LTE5 (или аналог)</t>
  </si>
  <si>
    <t>Наружный блок ARUM80LTE5 «LG» (или аналог)</t>
  </si>
  <si>
    <t>Установка наружного блока LG MULTI V5 ARUM100LTE5 (или аналог)</t>
  </si>
  <si>
    <t>Наружный блок ARUM100LTE5 «LG» (или аналог)</t>
  </si>
  <si>
    <t>Установка наружного блока LG MULTI V5 ARUM120LTE5 (или аналог)</t>
  </si>
  <si>
    <t>Наружный блок ARUM120LTE5 «LG» (или аналог)</t>
  </si>
  <si>
    <t>Установка наружного блока LG MULTI V5 ARUM140LTE5 (или аналог)</t>
  </si>
  <si>
    <t>Наружный блок ARUM140LTE5 «LG» (или аналог)</t>
  </si>
  <si>
    <t>Установка внутреннего канального блока LG ARNU07GL4G4 (в комплекте крепежными конструкциями в зависимости от способа и места монтажа) (или аналог)</t>
  </si>
  <si>
    <t>Канальный блок LG ARNU07GL4G4 (или аналог)</t>
  </si>
  <si>
    <t>Установка внутреннего канального блока LG ARNU09GL4G4 (в комплекте крепежными конструкциями в зависимости от способа и места монтажа) (или аналог)</t>
  </si>
  <si>
    <t>Канальный блок LG ARNU09GL4G4 (или аналог)</t>
  </si>
  <si>
    <t>Установка внутреннего канального блока LG ARNU12GL5G4 (в комплекте крепежными конструкциями в зависимости от способа и места монтажа) (или аналог)</t>
  </si>
  <si>
    <t>Установка внутреннего канального блока LG ARNU07GSJC4 (в комплекте крепежными элементами) (или аналог)</t>
  </si>
  <si>
    <t>Установка внутреннего канального блока LG ARNU09GSJC4 (в комплекте крепежными элементами) (или аналог)</t>
  </si>
  <si>
    <t>Кондиционирование</t>
  </si>
  <si>
    <t>2.12.9</t>
  </si>
  <si>
    <t>Н</t>
  </si>
  <si>
    <t>Прочие материалы(м)</t>
  </si>
  <si>
    <t>Заправка фреоном R410A</t>
  </si>
  <si>
    <t xml:space="preserve"> - аванс на материалы (оплата по распредписьмам):</t>
  </si>
  <si>
    <t>Клапан запорный GBC 6s «Ридан», арт.009L7020R, или аналог</t>
  </si>
  <si>
    <t>Клапан запорный GBC 10s «Ридан», арт.009L7021R, или аналог</t>
  </si>
  <si>
    <t xml:space="preserve"> Установка клапана запорного шарового GBC 12s без сервисного штуцера DN 12 мм, или аналог (в комплекте с ответными фланцами, уплотнителями, болтами, гайками при необходимости)</t>
  </si>
  <si>
    <t>Клапан запорный GBC 12s «Ридан», арт.009L7022R, или аналог</t>
  </si>
  <si>
    <t xml:space="preserve"> Установка клапана запорного шарового GBC 16s без сервисного штуцера DN 12 мм, или аналог (в комплекте с ответными фланцами, уплотнителями, болтами, гайками при необходимости)</t>
  </si>
  <si>
    <t xml:space="preserve"> Установка клапана запорного шарового GBC 6s без сервисного штуцера DN 12 мм, или аналог (в комплекте с ответными фланцами, уплотнителями, болтами, гайками при необходимости)</t>
  </si>
  <si>
    <t xml:space="preserve"> Установка клапана запорного шарового GBC 10s без сервисного штуцера DN 10 мм , или аналог (в комплекте с ответными фланцами, уплотнителями, болтами, гайками при необходимости)</t>
  </si>
  <si>
    <t>Комплект рефнетов-разветвителей для соединения внутренних блоков трехтрубной системы, ARBLN01621 "LG" , или аналог</t>
  </si>
  <si>
    <t>Комплект рефнетов-разветвителей для соединения внутренних блоков трехтрубной системы, ARBLB03321 "LG" , или аналог</t>
  </si>
  <si>
    <t>Комплект рефнетов-разветвителей для соединения внутренних блоков трехтрубной системы, ARBLB07121 "LG", или аналог</t>
  </si>
  <si>
    <t>Прокладка  фреонопровода из медных труб типа Majdanpek ASTM B280 Ø6,35мм, или аналог, в изоляции фольгированной δ=9мм (с фасонными элементами, отводами, тройниками, крестовинами, переходами, заглушками, гильзой и т.д., в том числе креплением, хомутами, расходными материалами, пробивкой , алмазным сверлением до 100мм и заделкой противопожарных рассечек на всех межэтажных   перекрытиях , стен и перегородок цементнопесчанным раствором с усилением)</t>
  </si>
  <si>
    <t>Медная труба типа Majdanpek ASTM B280 Ø6,35, или аналог</t>
  </si>
  <si>
    <t>Прокладка  фреонопровода из медных труб типа Majdanpek ASTM B280 Ø9,52мм, или аналог, в изоляции фольгированной δ=9мм (с фасонными элементами, отводами, тройниками, крестовинами, переходами, заглушками, гильзой и т.д., в том числе креплением, хомутами, расходными материалами, пробивкой , алмазным сверлением до 100мм и заделкой противопожарных рассечек на всех межэтажных   перекрытиях , стен и перегородок цементнопесчанным раствором с усилением)</t>
  </si>
  <si>
    <t>Медная труба типа Majdanpek ASTM B280 Ø12,7, или аналог</t>
  </si>
  <si>
    <t>Прокладка  фреонопровода из медных труб типа Majdanpek ASTM B280 Ø15,87х0,89мм, или аналог (с фасонными элементами, отводами, тройниками, крестовинами, переходами, заглушками, гильзой и т.д., в том числе креплением, хомутами, расходными материалами, пробивкой , алмазным сверлением до 100мм и заделкой противопожарных рассечек на всех межэтажных   перекрытиях , стен и перегородок цементнопесчанным раствором с усилением)</t>
  </si>
  <si>
    <t>Медная труба типа Majdanpek ASTM B280 Ø15,87х0,89, или аналог</t>
  </si>
  <si>
    <t>Прокладка  фреонопровода из медных труб типа Majdanpek ASTM B280 Ø19,05х0,89 мм, или аналог в изоляции фольгированной δ=9 мм (с фасонными элементами, отводами, тройниками, крестовинами, переходами, заглушками, гильзой и т.д., в том числе креплением, хомутами, расходными материалами, пробивкой , алмазным сверлением до 100мм и заделкой противопожарных рассечек на всех межэтажных   перекрытиях , стен и перегородок цементнопесчанным раствором с усилением)</t>
  </si>
  <si>
    <t>Медная труба типа Majdanpek ASTM B280 Ø19,05х0,89, или аналог</t>
  </si>
  <si>
    <t>Прокладка  фреонопровода из медных труб типа Majdanpek ASTM B280 Ø 22,23х1,14, или аналог в изоляции фольгированной δ=9мм (с фасонными элементами, отводами, тройниками, крестовинами, переходами, заглушками, гильзой и т.д., в том числе креплением, хомутами, расходными материалами, пробивкой , алмазным сверлением до 100мм и заделкой противопожарных рассечек на всех межэтажных   перекрытиях , стен и перегородок цементнопесчанным раствором с усилением)</t>
  </si>
  <si>
    <t>Медная труба типа Majdanpek ASTM B280 Ø22,23х1,14, или аналог</t>
  </si>
  <si>
    <t>Прокладка  фреонопровода из медных труб типа Majdanpek ASTM B280 Ø25,4х1,27, или аналог в изоляции фольгированной δ=9мм (с фасонными элементами, отводами, тройниками, крестовинами, переходами, заглушками, гильзой и т.д., в том числе креплением, хомутами, расходными материалами, пробивкой , алмазным сверлением до 100мм и заделкой противопожарных рассечек на всех межэтажных   перекрытиях , стен и перегородок цементнопесчанным раствором с усилением)</t>
  </si>
  <si>
    <t>Медная труба типа Majdanpek ASTM B280 Ø25,4х1,27, или аналог</t>
  </si>
  <si>
    <t>Прокладка  фреонопровода из медных труб типа Majdanpek ASTM B280 Ø28,57х1,27, или аналог  в изоляции фольгированной δ=9мм (с фасонными элементами, отводами, тройниками, крестовинами, переходами, заглушками, гильзой и т.д., в том числе креплением, хомутами, расходными материалами, пробивкой , алмазным сверлением до 100мм и заделкой противопожарных рассечек на всех межэтажных   перекрытиях , стен и перегородок цементнопесчанным раствором с усилением)</t>
  </si>
  <si>
    <t>Медная труба типа Majdanpek ASTM B280 Ø28,57х1,27, или аналог</t>
  </si>
  <si>
    <t>Монтаж изоляции трубопроводов трубчатой теплоизоляции толщ. 9 мм из вспененного каучука для труб Ø6,35мм ST / SK K-FLEX( включая в себя клей для склеивания изделия, растворитель и ленту самоклеющаяся ST «K-FLEX») , или аналог</t>
  </si>
  <si>
    <t>Монтаж изоляции трубопроводов трубчатой теплоизоляции толщ. 9 мм из вспененного каучука для труб Ø9,52мм ST / SK K-FLEX( включая в себя клей для склеивания изделия, растворитель и ленту самоклеющаяся ST «K-FLEX») , или аналог</t>
  </si>
  <si>
    <t>Монтаж изоляции трубопроводов трубчатой теплоизоляции толщ. 9 мм из вспененного каучука для труб Ø12,7мм ST / SK K-FLEX( включая в себя клей для склеивания изделия, растворитель и ленту самоклеющаяся ST «K-FLEX»), или аналог</t>
  </si>
  <si>
    <t>Монтаж изоляции трубопроводов трубчатой теплоизоляции толщ. 9 мм из вспененного каучука для труб Ø15,88 мм ST / SK K-FLEX( включая в себя клей для склеивания изделия, растворитель и ленту самоклеющаяся ST «K-FLEX»), или аналог</t>
  </si>
  <si>
    <t>Монтаж изоляции трубопроводов трубчатой теплоизоляции толщ. 9 мм из вспененного каучука для труб Ø19,05 мм ST / SK K-FLEX( включая в себя клей для склеивания изделия, растворитель и ленту самоклеющаяся ST «K-FLEX»), или аналог</t>
  </si>
  <si>
    <t>Монтаж изоляции трубопроводов трубчатой теплоизоляции толщ. 9 мм из вспененного каучука для труб Ø22,23мм ST / SK K-FLEX( включая в себя клей для склеивания изделия, растворитель и ленту самоклеющаяся ST «K-FLEX»), или аналог</t>
  </si>
  <si>
    <t>Монтаж изоляции трубопроводов трубчатой теплоизоляции толщ. 9 мм из вспененного каучука для труб Ø25,4мм ST / SK K-FLEX( включая в себя клей для склеивания изделия, растворитель и ленту самоклеющаяся ST «K-FLEX»), или аналог</t>
  </si>
  <si>
    <t>Монтаж изоляции трубопроводов трубчатой теплоизоляции толщ. 9 мм из вспененного каучука для труб Ø28,57мм ST / SK K-FLEX( включая в себя клей для склеивания изделия, растворитель и ленту самоклеющаяся ST «K-FLEX»), или аналог</t>
  </si>
  <si>
    <t>Монтаж лотков ЛПМЗ 600х200-1,5-3000, или аналог (с фасонными элементами, в том числе креплением, хомутами, расходными материалами, пробивкой и заделкой противопожарных рассечек на всех межэтажных перекрытиях, стен и перегородок цементнопесчанным раствором с усилением)</t>
  </si>
  <si>
    <t>Монтаж лотков ЛПМЗ 400х200-1,5-3000, или аналог (с фасонными элементами, в том числе креплением, хомутами, расходными материалами, пробивкой и заделкой противопожарных рассечек на всех межэтажных перекрытиях, стен и перегородок цементнопесчанным раствором с усилением)</t>
  </si>
  <si>
    <t>Монтаж лотков ЛПМЗ 200х200-1,5-3000, или аналог (с фасонными элементами, в том числе креплением, хомутами, расходными материалами, пробивкой и заделкой противопожарных рассечек на всех межэтажных перекрытиях, стен и перегородок цементнопесчанным раствором с усилением)</t>
  </si>
  <si>
    <t>Монтаж щелевой решетки SCHIBERG 1000х200-10, l=1м, щель 10мм с адаптером, или аналог</t>
  </si>
  <si>
    <t>Монтаж изоляции тепловой изоляции воздуховодов ENERGOFLEX® VENT толщ. 6 мм (включая в себя клей для склеивания изделия, растворитель и ленту самоклеющаяся ST «K-FLEX»), или аналог</t>
  </si>
  <si>
    <t xml:space="preserve">4. В стоимости материалов должны быть учтены затраты на приобретение, транспортные расходы (доставка до приобъектного склада), стоимость тары, складские, заготовительные расходы, стоимость погрузо-разгрузочных работ. Все материалы и элементы крепления применяются в соответствии с техническими регламентами, инструкциями производителя, ГОСТ, СП и включены в коммерческое предложение.                     </t>
  </si>
  <si>
    <t>6.  В случае обнаружения не соответствия в проектном решении, или в техническом регламенте, или в инструкциях производителя требований ГОСТ и СП предъявленных к конструкциям или материалам, их необходимо согласовать с заказчиком и в подсчете объемов учесть правильное решение.</t>
  </si>
  <si>
    <t>Полный комплекс корректировки РД по замене оборудования, трассировок, спецификаций.</t>
  </si>
  <si>
    <t>Настенный  блок LG ARNU07GSJC4 (или аналог)</t>
  </si>
  <si>
    <t>Канальный блок LG ARNU12GL5G4 (или аналог)</t>
  </si>
  <si>
    <t>Настенный блок LG ARNU09GSJC4 (или аналог)</t>
  </si>
  <si>
    <t>Трасса дренажа, комплект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</si>
</sst>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8"/>
      <name val="Arial"/>
    </font>
    <font>
      <sz val="11"/>
      <color theme="1"/>
      <name val="Calibri"/>
      <family val="2"/>
      <charset val="204"/>
      <scheme val="minor"/>
    </font>
    <font>
      <sz val="8"/>
      <name val="Arial"/>
      <family val="2"/>
      <charset val="204"/>
    </font>
    <font>
      <b/>
      <sz val="8"/>
      <name val="Times New Roman"/>
      <family val="1"/>
      <charset val="204"/>
    </font>
    <font>
      <b/>
      <sz val="8"/>
      <name val="Arial"/>
      <family val="2"/>
      <charset val="204"/>
    </font>
    <font>
      <i/>
      <sz val="8"/>
      <name val="Arial"/>
      <family val="2"/>
      <charset val="204"/>
    </font>
    <font>
      <b/>
      <sz val="8"/>
      <name val="Times New Roman"/>
      <family val="1"/>
      <charset val="204"/>
    </font>
    <font>
      <sz val="8"/>
      <name val="Arial"/>
      <family val="2"/>
      <charset val="204"/>
    </font>
    <font>
      <sz val="8"/>
      <name val="Arial"/>
      <family val="2"/>
    </font>
    <font>
      <b/>
      <sz val="10"/>
      <name val="Times New Roman"/>
      <family val="1"/>
      <charset val="204"/>
    </font>
    <font>
      <sz val="10"/>
      <name val="Times New Roman"/>
      <family val="1"/>
      <charset val="204"/>
    </font>
    <font>
      <b/>
      <sz val="15"/>
      <name val="Times New Roman"/>
      <family val="1"/>
      <charset val="204"/>
    </font>
    <font>
      <sz val="8"/>
      <name val="Times New Roman"/>
      <family val="1"/>
      <charset val="204"/>
    </font>
    <font>
      <b/>
      <i/>
      <sz val="10"/>
      <name val="Times New Roman"/>
      <family val="1"/>
      <charset val="204"/>
    </font>
    <font>
      <sz val="11"/>
      <name val="Times New Roman"/>
      <family val="1"/>
      <charset val="204"/>
    </font>
    <font>
      <b/>
      <sz val="10"/>
      <name val="Arial"/>
      <family val="2"/>
      <charset val="204"/>
    </font>
    <font>
      <b/>
      <sz val="12"/>
      <name val="Times New Roman"/>
      <family val="2"/>
      <charset val="204"/>
    </font>
    <font>
      <sz val="12"/>
      <name val="Times New Roman"/>
      <family val="2"/>
      <charset val="204"/>
    </font>
    <font>
      <b/>
      <sz val="13"/>
      <name val="Times New Roman"/>
      <family val="1"/>
      <charset val="204"/>
    </font>
    <font>
      <sz val="9"/>
      <name val="Times New Roman"/>
      <family val="1"/>
      <charset val="204"/>
    </font>
  </fonts>
  <fills count="13">
    <fill>
      <patternFill patternType="none"/>
    </fill>
    <fill>
      <patternFill patternType="gray125"/>
    </fill>
    <fill>
      <patternFill patternType="solid">
        <fgColor rgb="FFFFFFFF"/>
        <bgColor auto="1"/>
      </patternFill>
    </fill>
    <fill>
      <patternFill patternType="solid">
        <fgColor rgb="FFFFC000"/>
        <bgColor indexed="64"/>
      </patternFill>
    </fill>
    <fill>
      <patternFill patternType="solid">
        <fgColor rgb="FFFFC000"/>
        <bgColor auto="1"/>
      </patternFill>
    </fill>
    <fill>
      <patternFill patternType="solid">
        <fgColor rgb="FFF2F2F2"/>
        <bgColor rgb="FFFFFFFF"/>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6B8B7"/>
        <bgColor rgb="FFF7CAAD"/>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indexed="64"/>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4">
    <xf numFmtId="0" fontId="0" fillId="0" borderId="0"/>
    <xf numFmtId="0" fontId="2" fillId="0" borderId="4"/>
    <xf numFmtId="0" fontId="1" fillId="0" borderId="4"/>
    <xf numFmtId="0" fontId="1" fillId="0" borderId="4"/>
  </cellStyleXfs>
  <cellXfs count="114">
    <xf numFmtId="0" fontId="0" fillId="0" borderId="0" xfId="0"/>
    <xf numFmtId="0" fontId="2" fillId="0" borderId="4" xfId="1"/>
    <xf numFmtId="0" fontId="2" fillId="0" borderId="1" xfId="1" applyFont="1" applyBorder="1" applyAlignment="1">
      <alignment horizontal="left" vertical="center" wrapText="1"/>
    </xf>
    <xf numFmtId="0" fontId="7" fillId="0" borderId="4" xfId="1" applyFont="1" applyAlignment="1">
      <alignment horizontal="left"/>
    </xf>
    <xf numFmtId="0" fontId="6" fillId="3" borderId="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4" fillId="3" borderId="1" xfId="1" applyFont="1" applyFill="1" applyBorder="1" applyAlignment="1">
      <alignment horizontal="left" vertical="center" wrapText="1"/>
    </xf>
    <xf numFmtId="0" fontId="2" fillId="0" borderId="1" xfId="1" applyFont="1" applyFill="1" applyBorder="1" applyAlignment="1">
      <alignment horizontal="left" vertical="center" wrapText="1"/>
    </xf>
    <xf numFmtId="0" fontId="5" fillId="0" borderId="1" xfId="1" applyFont="1" applyFill="1" applyBorder="1" applyAlignment="1">
      <alignment horizontal="right" vertical="center" wrapText="1"/>
    </xf>
    <xf numFmtId="0" fontId="5" fillId="0" borderId="1" xfId="1" applyFont="1" applyBorder="1" applyAlignment="1">
      <alignment horizontal="center" vertical="center" wrapText="1"/>
    </xf>
    <xf numFmtId="0" fontId="2" fillId="0" borderId="1" xfId="1" applyFont="1" applyBorder="1" applyAlignment="1">
      <alignment horizontal="center" vertical="center" wrapText="1"/>
    </xf>
    <xf numFmtId="0" fontId="7" fillId="0" borderId="4" xfId="1" applyFont="1" applyAlignment="1">
      <alignment horizontal="center" vertical="center"/>
    </xf>
    <xf numFmtId="2" fontId="2" fillId="0" borderId="1" xfId="1" applyNumberFormat="1" applyFont="1" applyBorder="1" applyAlignment="1">
      <alignment horizontal="center" vertical="center" wrapText="1"/>
    </xf>
    <xf numFmtId="0" fontId="9" fillId="5" borderId="5" xfId="0" applyFont="1" applyFill="1" applyBorder="1" applyAlignment="1">
      <alignment horizontal="center" vertical="center" wrapText="1"/>
    </xf>
    <xf numFmtId="3" fontId="9" fillId="5" borderId="5" xfId="0" applyNumberFormat="1" applyFont="1" applyFill="1" applyBorder="1" applyAlignment="1">
      <alignment horizontal="center" vertical="center" wrapText="1"/>
    </xf>
    <xf numFmtId="0" fontId="10" fillId="0" borderId="0" xfId="0" applyFont="1"/>
    <xf numFmtId="0" fontId="10" fillId="0" borderId="0" xfId="0" applyFont="1" applyAlignment="1">
      <alignment horizontal="left"/>
    </xf>
    <xf numFmtId="4" fontId="10" fillId="0" borderId="0" xfId="0" applyNumberFormat="1" applyFont="1" applyAlignment="1">
      <alignment horizontal="left"/>
    </xf>
    <xf numFmtId="0" fontId="9" fillId="8" borderId="1" xfId="0" applyFont="1" applyFill="1" applyBorder="1" applyAlignment="1">
      <alignment horizontal="center" vertical="center"/>
    </xf>
    <xf numFmtId="4" fontId="9" fillId="8" borderId="1" xfId="0" applyNumberFormat="1" applyFont="1" applyFill="1" applyBorder="1" applyAlignment="1">
      <alignment horizontal="center" vertical="center"/>
    </xf>
    <xf numFmtId="0" fontId="9" fillId="0" borderId="3" xfId="0" applyFont="1" applyBorder="1" applyAlignment="1">
      <alignment horizontal="center" vertical="center"/>
    </xf>
    <xf numFmtId="0" fontId="13" fillId="0" borderId="3" xfId="0" applyFont="1" applyBorder="1" applyAlignment="1">
      <alignment horizontal="center" vertical="center"/>
    </xf>
    <xf numFmtId="4" fontId="9" fillId="0" borderId="3" xfId="0" applyNumberFormat="1" applyFont="1" applyBorder="1" applyAlignment="1">
      <alignment horizontal="center" vertical="center"/>
    </xf>
    <xf numFmtId="49" fontId="9" fillId="0" borderId="4" xfId="2" applyNumberFormat="1" applyFont="1" applyAlignment="1"/>
    <xf numFmtId="4" fontId="9" fillId="0" borderId="4" xfId="2" applyNumberFormat="1" applyFont="1" applyAlignment="1"/>
    <xf numFmtId="49" fontId="10" fillId="0" borderId="4" xfId="2" applyNumberFormat="1" applyFont="1" applyAlignment="1">
      <alignment horizontal="center"/>
    </xf>
    <xf numFmtId="4" fontId="10" fillId="0" borderId="4" xfId="2" applyNumberFormat="1" applyFont="1" applyAlignment="1">
      <alignment wrapText="1"/>
    </xf>
    <xf numFmtId="4" fontId="10" fillId="0" borderId="14" xfId="2" applyNumberFormat="1" applyFont="1" applyFill="1" applyBorder="1" applyAlignment="1">
      <alignment vertical="center" wrapText="1"/>
    </xf>
    <xf numFmtId="49" fontId="0" fillId="10" borderId="4" xfId="0" applyNumberFormat="1" applyFont="1" applyFill="1" applyBorder="1" applyAlignment="1">
      <alignment horizontal="center" vertical="center" wrapText="1"/>
    </xf>
    <xf numFmtId="4" fontId="0" fillId="11" borderId="4" xfId="0" applyNumberFormat="1" applyFont="1" applyFill="1" applyBorder="1" applyAlignment="1">
      <alignment wrapText="1"/>
    </xf>
    <xf numFmtId="4" fontId="0" fillId="11" borderId="4" xfId="0" applyNumberFormat="1" applyFont="1" applyFill="1" applyBorder="1" applyAlignment="1">
      <alignment horizontal="center" vertical="center" wrapText="1"/>
    </xf>
    <xf numFmtId="4" fontId="0" fillId="11" borderId="4" xfId="0" applyNumberFormat="1" applyFont="1" applyFill="1" applyBorder="1" applyAlignment="1">
      <alignment horizontal="center" wrapText="1"/>
    </xf>
    <xf numFmtId="49" fontId="0" fillId="11" borderId="0" xfId="0" applyNumberFormat="1" applyFont="1" applyFill="1" applyAlignment="1">
      <alignment wrapText="1"/>
    </xf>
    <xf numFmtId="4" fontId="9" fillId="11" borderId="0" xfId="0" applyNumberFormat="1" applyFont="1" applyFill="1" applyAlignment="1">
      <alignment horizontal="center" wrapText="1"/>
    </xf>
    <xf numFmtId="4" fontId="17" fillId="11" borderId="0" xfId="0" applyNumberFormat="1" applyFont="1" applyFill="1" applyAlignment="1">
      <alignment horizontal="left" wrapText="1"/>
    </xf>
    <xf numFmtId="4" fontId="17" fillId="11" borderId="0" xfId="0" applyNumberFormat="1" applyFont="1" applyFill="1" applyAlignment="1">
      <alignment vertical="center" wrapText="1"/>
    </xf>
    <xf numFmtId="4" fontId="0" fillId="11" borderId="0" xfId="0" applyNumberFormat="1" applyFont="1" applyFill="1" applyAlignment="1">
      <alignment wrapText="1"/>
    </xf>
    <xf numFmtId="4" fontId="12" fillId="2" borderId="0" xfId="0" applyNumberFormat="1" applyFont="1" applyFill="1" applyAlignment="1">
      <alignment horizontal="center" vertical="center" wrapText="1"/>
    </xf>
    <xf numFmtId="4" fontId="0" fillId="11" borderId="0" xfId="0" applyNumberFormat="1" applyFont="1" applyFill="1" applyAlignment="1">
      <alignment horizontal="center" wrapText="1"/>
    </xf>
    <xf numFmtId="0" fontId="19" fillId="0" borderId="4" xfId="1" applyFont="1"/>
    <xf numFmtId="0" fontId="2" fillId="0" borderId="1" xfId="1" applyFont="1" applyBorder="1" applyAlignment="1">
      <alignment horizontal="right" vertical="center" wrapText="1"/>
    </xf>
    <xf numFmtId="0" fontId="5" fillId="0" borderId="1" xfId="1" applyFont="1" applyBorder="1" applyAlignment="1">
      <alignment horizontal="right" vertical="center" wrapText="1"/>
    </xf>
    <xf numFmtId="0" fontId="5" fillId="0" borderId="1" xfId="1" applyFont="1" applyBorder="1" applyAlignment="1">
      <alignment horizontal="left" vertical="center" wrapText="1"/>
    </xf>
    <xf numFmtId="0" fontId="2" fillId="0" borderId="1" xfId="1" applyFont="1" applyFill="1" applyBorder="1" applyAlignment="1">
      <alignment horizontal="right" vertical="center" wrapText="1"/>
    </xf>
    <xf numFmtId="0" fontId="12" fillId="0" borderId="2" xfId="1" applyFont="1" applyFill="1" applyBorder="1" applyAlignment="1">
      <alignment horizontal="center" vertical="center" wrapText="1"/>
    </xf>
    <xf numFmtId="0" fontId="2" fillId="0" borderId="4" xfId="1" applyFont="1" applyFill="1"/>
    <xf numFmtId="4" fontId="17" fillId="11" borderId="0" xfId="0" applyNumberFormat="1" applyFont="1" applyFill="1" applyAlignment="1">
      <alignment horizontal="center" wrapText="1"/>
    </xf>
    <xf numFmtId="49" fontId="3" fillId="3" borderId="2" xfId="1" applyNumberFormat="1" applyFont="1" applyFill="1" applyBorder="1" applyAlignment="1">
      <alignment horizontal="center" vertical="center" wrapText="1"/>
    </xf>
    <xf numFmtId="49" fontId="12" fillId="0" borderId="2" xfId="1" applyNumberFormat="1" applyFont="1" applyFill="1" applyBorder="1" applyAlignment="1">
      <alignment horizontal="center" vertical="center" wrapText="1"/>
    </xf>
    <xf numFmtId="49" fontId="2" fillId="0" borderId="1" xfId="1" applyNumberFormat="1" applyFont="1" applyBorder="1" applyAlignment="1">
      <alignment horizontal="left" vertical="center" wrapText="1"/>
    </xf>
    <xf numFmtId="4" fontId="19" fillId="0" borderId="4" xfId="1" applyNumberFormat="1" applyFont="1"/>
    <xf numFmtId="4" fontId="11" fillId="0" borderId="0" xfId="0" applyNumberFormat="1" applyFont="1" applyAlignment="1">
      <alignment vertical="center"/>
    </xf>
    <xf numFmtId="4" fontId="7" fillId="0" borderId="4" xfId="1" applyNumberFormat="1" applyFont="1" applyAlignment="1">
      <alignment horizontal="left"/>
    </xf>
    <xf numFmtId="4" fontId="9" fillId="5" borderId="5" xfId="0" applyNumberFormat="1" applyFont="1" applyFill="1" applyBorder="1" applyAlignment="1">
      <alignment horizontal="center" vertical="center"/>
    </xf>
    <xf numFmtId="4" fontId="6" fillId="3" borderId="2" xfId="1" applyNumberFormat="1" applyFont="1" applyFill="1" applyBorder="1" applyAlignment="1">
      <alignment horizontal="center" vertical="center" wrapText="1"/>
    </xf>
    <xf numFmtId="4" fontId="8" fillId="4" borderId="1" xfId="0" applyNumberFormat="1" applyFont="1" applyFill="1" applyBorder="1" applyAlignment="1">
      <alignment horizontal="center" vertical="center" wrapText="1"/>
    </xf>
    <xf numFmtId="4" fontId="2" fillId="0" borderId="1" xfId="1" applyNumberFormat="1" applyFont="1" applyBorder="1" applyAlignment="1">
      <alignment horizontal="center" vertical="center" wrapText="1"/>
    </xf>
    <xf numFmtId="4" fontId="8" fillId="0" borderId="1" xfId="0" applyNumberFormat="1" applyFont="1" applyFill="1" applyBorder="1" applyAlignment="1">
      <alignment horizontal="center" vertical="center" wrapText="1"/>
    </xf>
    <xf numFmtId="4" fontId="2" fillId="6" borderId="1" xfId="1" applyNumberFormat="1" applyFont="1" applyFill="1" applyBorder="1" applyAlignment="1">
      <alignment horizontal="center" vertical="center" wrapText="1"/>
    </xf>
    <xf numFmtId="4" fontId="2" fillId="7" borderId="1" xfId="1" applyNumberFormat="1" applyFont="1" applyFill="1" applyBorder="1" applyAlignment="1">
      <alignment horizontal="center" vertical="center" wrapText="1"/>
    </xf>
    <xf numFmtId="4" fontId="2" fillId="0" borderId="1" xfId="1" applyNumberFormat="1" applyFont="1" applyFill="1" applyBorder="1" applyAlignment="1">
      <alignment horizontal="center" vertical="center" wrapText="1"/>
    </xf>
    <xf numFmtId="4" fontId="10" fillId="8" borderId="1" xfId="0" applyNumberFormat="1" applyFont="1" applyFill="1" applyBorder="1" applyAlignment="1">
      <alignment horizontal="center" vertical="center"/>
    </xf>
    <xf numFmtId="4" fontId="2" fillId="0" borderId="4" xfId="1" applyNumberFormat="1"/>
    <xf numFmtId="4" fontId="10" fillId="0" borderId="0" xfId="0" applyNumberFormat="1" applyFont="1"/>
    <xf numFmtId="4" fontId="2" fillId="10" borderId="1" xfId="1" applyNumberFormat="1" applyFont="1" applyFill="1" applyBorder="1" applyAlignment="1">
      <alignment horizontal="center" vertical="center" wrapText="1"/>
    </xf>
    <xf numFmtId="49" fontId="4" fillId="12" borderId="1" xfId="1" applyNumberFormat="1" applyFont="1" applyFill="1" applyBorder="1" applyAlignment="1">
      <alignment horizontal="left" vertical="center" wrapText="1"/>
    </xf>
    <xf numFmtId="0" fontId="4" fillId="12" borderId="1" xfId="1" applyFont="1" applyFill="1" applyBorder="1" applyAlignment="1">
      <alignment horizontal="left" vertical="center" wrapText="1"/>
    </xf>
    <xf numFmtId="0" fontId="2" fillId="12" borderId="1" xfId="1" applyFont="1" applyFill="1" applyBorder="1" applyAlignment="1">
      <alignment horizontal="center" vertical="center" wrapText="1"/>
    </xf>
    <xf numFmtId="0" fontId="2" fillId="12" borderId="1" xfId="1" applyFont="1" applyFill="1" applyBorder="1" applyAlignment="1">
      <alignment horizontal="left" vertical="center" wrapText="1"/>
    </xf>
    <xf numFmtId="4" fontId="2" fillId="12" borderId="1" xfId="1" applyNumberFormat="1" applyFont="1" applyFill="1" applyBorder="1" applyAlignment="1">
      <alignment horizontal="right" vertical="center" wrapText="1"/>
    </xf>
    <xf numFmtId="4" fontId="7" fillId="12" borderId="1" xfId="1" applyNumberFormat="1" applyFont="1" applyFill="1" applyBorder="1" applyAlignment="1">
      <alignment horizontal="center" vertical="center" wrapText="1"/>
    </xf>
    <xf numFmtId="0" fontId="12" fillId="3" borderId="2" xfId="1" applyFont="1" applyFill="1" applyBorder="1" applyAlignment="1">
      <alignment horizontal="center" vertical="center" wrapText="1"/>
    </xf>
    <xf numFmtId="49" fontId="2" fillId="0" borderId="1" xfId="1" applyNumberFormat="1" applyFont="1" applyBorder="1" applyAlignment="1">
      <alignment horizontal="center" vertical="center" wrapText="1"/>
    </xf>
    <xf numFmtId="49" fontId="2" fillId="12" borderId="1" xfId="1" applyNumberFormat="1" applyFont="1" applyFill="1" applyBorder="1" applyAlignment="1">
      <alignment horizontal="center" vertical="center" wrapText="1"/>
    </xf>
    <xf numFmtId="0" fontId="9" fillId="8" borderId="8" xfId="0" applyFont="1" applyFill="1" applyBorder="1" applyAlignment="1">
      <alignment horizontal="left" vertical="center"/>
    </xf>
    <xf numFmtId="0" fontId="9" fillId="8" borderId="9" xfId="0" applyFont="1" applyFill="1" applyBorder="1" applyAlignment="1">
      <alignment horizontal="left" vertical="center"/>
    </xf>
    <xf numFmtId="0" fontId="9" fillId="8" borderId="13" xfId="0" applyFont="1" applyFill="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3" xfId="0" applyFont="1" applyBorder="1" applyAlignment="1">
      <alignment horizontal="left" vertical="center"/>
    </xf>
    <xf numFmtId="4" fontId="9" fillId="5" borderId="5" xfId="0" applyNumberFormat="1" applyFont="1" applyFill="1" applyBorder="1" applyAlignment="1">
      <alignment horizontal="center" vertical="center" wrapText="1"/>
    </xf>
    <xf numFmtId="4" fontId="14" fillId="0" borderId="10" xfId="0" applyNumberFormat="1" applyFont="1" applyFill="1" applyBorder="1" applyAlignment="1" applyProtection="1">
      <alignment horizontal="left" vertical="center" wrapText="1" shrinkToFit="1"/>
    </xf>
    <xf numFmtId="4" fontId="14" fillId="0" borderId="12" xfId="0" applyNumberFormat="1" applyFont="1" applyFill="1" applyBorder="1" applyAlignment="1" applyProtection="1">
      <alignment horizontal="left" vertical="center" wrapText="1" shrinkToFit="1"/>
    </xf>
    <xf numFmtId="4" fontId="14" fillId="0" borderId="11" xfId="0" applyNumberFormat="1" applyFont="1" applyFill="1" applyBorder="1" applyAlignment="1" applyProtection="1">
      <alignment horizontal="left" vertical="center" wrapText="1" shrinkToFit="1"/>
    </xf>
    <xf numFmtId="4" fontId="9" fillId="5" borderId="6" xfId="0" applyNumberFormat="1" applyFont="1" applyFill="1" applyBorder="1" applyAlignment="1">
      <alignment horizontal="center" vertical="center" wrapText="1"/>
    </xf>
    <xf numFmtId="4" fontId="9" fillId="5" borderId="7" xfId="0" applyNumberFormat="1"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4" fontId="16" fillId="11" borderId="0" xfId="0" applyNumberFormat="1" applyFont="1" applyFill="1" applyAlignment="1">
      <alignment horizontal="left" wrapText="1"/>
    </xf>
    <xf numFmtId="4" fontId="17" fillId="11" borderId="0" xfId="0" applyNumberFormat="1" applyFont="1" applyFill="1" applyAlignment="1">
      <alignment horizontal="center" wrapText="1"/>
    </xf>
    <xf numFmtId="4" fontId="10" fillId="0" borderId="10" xfId="2" applyNumberFormat="1" applyFont="1" applyBorder="1" applyAlignment="1">
      <alignment horizontal="right" wrapText="1"/>
    </xf>
    <xf numFmtId="4" fontId="10" fillId="0" borderId="12" xfId="2" applyNumberFormat="1" applyFont="1" applyBorder="1" applyAlignment="1">
      <alignment horizontal="right" wrapText="1"/>
    </xf>
    <xf numFmtId="4" fontId="10" fillId="0" borderId="11" xfId="2" applyNumberFormat="1" applyFont="1" applyBorder="1" applyAlignment="1">
      <alignment horizontal="right" wrapText="1"/>
    </xf>
    <xf numFmtId="4" fontId="10" fillId="9" borderId="10" xfId="2" applyNumberFormat="1" applyFont="1" applyFill="1" applyBorder="1" applyAlignment="1">
      <alignment horizontal="center" vertical="center" wrapText="1"/>
    </xf>
    <xf numFmtId="4" fontId="10" fillId="9" borderId="12" xfId="2" applyNumberFormat="1" applyFont="1" applyFill="1" applyBorder="1" applyAlignment="1">
      <alignment horizontal="center" vertical="center" wrapText="1"/>
    </xf>
    <xf numFmtId="4" fontId="10" fillId="9" borderId="11" xfId="2" applyNumberFormat="1" applyFont="1" applyFill="1" applyBorder="1" applyAlignment="1">
      <alignment horizontal="center" vertical="center" wrapText="1"/>
    </xf>
    <xf numFmtId="4" fontId="10" fillId="0" borderId="10" xfId="2" applyNumberFormat="1" applyFont="1" applyBorder="1" applyAlignment="1">
      <alignment horizontal="left" wrapText="1"/>
    </xf>
    <xf numFmtId="4" fontId="10" fillId="0" borderId="12" xfId="2" applyNumberFormat="1" applyFont="1" applyBorder="1" applyAlignment="1">
      <alignment horizontal="left" wrapText="1"/>
    </xf>
    <xf numFmtId="4" fontId="10" fillId="0" borderId="11" xfId="2" applyNumberFormat="1" applyFont="1" applyBorder="1" applyAlignment="1">
      <alignment horizontal="left" wrapText="1"/>
    </xf>
    <xf numFmtId="4" fontId="10" fillId="0" borderId="10" xfId="2" applyNumberFormat="1" applyFont="1" applyFill="1" applyBorder="1" applyAlignment="1">
      <alignment horizontal="center" vertical="center" wrapText="1"/>
    </xf>
    <xf numFmtId="4" fontId="10" fillId="0" borderId="12" xfId="2" applyNumberFormat="1" applyFont="1" applyFill="1" applyBorder="1" applyAlignment="1">
      <alignment horizontal="center" vertical="center" wrapText="1"/>
    </xf>
    <xf numFmtId="4" fontId="10" fillId="0" borderId="11" xfId="2" applyNumberFormat="1" applyFont="1" applyFill="1" applyBorder="1" applyAlignment="1">
      <alignment horizontal="center" vertical="center" wrapText="1"/>
    </xf>
    <xf numFmtId="4" fontId="10" fillId="6" borderId="5" xfId="0" applyNumberFormat="1" applyFont="1" applyFill="1" applyBorder="1" applyAlignment="1">
      <alignment horizontal="center" vertical="center" wrapText="1"/>
    </xf>
    <xf numFmtId="4" fontId="12" fillId="2" borderId="5" xfId="0" applyNumberFormat="1" applyFont="1" applyFill="1" applyBorder="1" applyAlignment="1">
      <alignment horizontal="left" vertical="center" wrapText="1"/>
    </xf>
    <xf numFmtId="4" fontId="14" fillId="0" borderId="15" xfId="0" applyNumberFormat="1" applyFont="1" applyFill="1" applyBorder="1" applyAlignment="1" applyProtection="1">
      <alignment horizontal="left" vertical="center" wrapText="1" shrinkToFit="1"/>
    </xf>
    <xf numFmtId="4" fontId="14" fillId="0" borderId="16" xfId="0" applyNumberFormat="1" applyFont="1" applyFill="1" applyBorder="1" applyAlignment="1" applyProtection="1">
      <alignment horizontal="left" vertical="center" wrapText="1" shrinkToFit="1"/>
    </xf>
    <xf numFmtId="4" fontId="14" fillId="0" borderId="17" xfId="0" applyNumberFormat="1" applyFont="1" applyFill="1" applyBorder="1" applyAlignment="1" applyProtection="1">
      <alignment horizontal="left" vertical="center" wrapText="1" shrinkToFit="1"/>
    </xf>
    <xf numFmtId="4" fontId="15" fillId="0" borderId="4" xfId="3" applyNumberFormat="1" applyFont="1" applyAlignment="1">
      <alignment horizontal="left" vertical="center" wrapText="1"/>
    </xf>
    <xf numFmtId="4" fontId="19" fillId="0" borderId="0" xfId="0" applyNumberFormat="1" applyFont="1" applyAlignment="1">
      <alignment horizontal="left" wrapText="1"/>
    </xf>
    <xf numFmtId="4" fontId="12" fillId="7" borderId="10" xfId="0" applyNumberFormat="1" applyFont="1" applyFill="1" applyBorder="1" applyAlignment="1">
      <alignment horizontal="center" wrapText="1"/>
    </xf>
    <xf numFmtId="4" fontId="12" fillId="7" borderId="11" xfId="0" applyNumberFormat="1" applyFont="1" applyFill="1" applyBorder="1" applyAlignment="1">
      <alignment horizontal="center" wrapText="1"/>
    </xf>
    <xf numFmtId="0" fontId="18" fillId="0" borderId="0" xfId="0" applyFont="1" applyAlignment="1">
      <alignment horizontal="center" vertical="center"/>
    </xf>
    <xf numFmtId="4" fontId="12" fillId="6" borderId="10" xfId="0" applyNumberFormat="1" applyFont="1" applyFill="1" applyBorder="1" applyAlignment="1">
      <alignment horizontal="center" wrapText="1"/>
    </xf>
    <xf numFmtId="4" fontId="12" fillId="6" borderId="11" xfId="0" applyNumberFormat="1" applyFont="1" applyFill="1" applyBorder="1" applyAlignment="1">
      <alignment horizontal="center" wrapText="1"/>
    </xf>
  </cellXfs>
  <cellStyles count="4">
    <cellStyle name="Обычный" xfId="0" builtinId="0"/>
    <cellStyle name="Обычный 2" xfId="1"/>
    <cellStyle name="Обычный 3 2" xfId="2"/>
    <cellStyle name="Обычный 3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2:P164"/>
  <sheetViews>
    <sheetView tabSelected="1" zoomScale="115" zoomScaleNormal="115" workbookViewId="0">
      <selection activeCell="D99" sqref="D99"/>
    </sheetView>
  </sheetViews>
  <sheetFormatPr defaultColWidth="10.5" defaultRowHeight="11.45" customHeight="1" outlineLevelRow="1" outlineLevelCol="1" x14ac:dyDescent="0.2"/>
  <cols>
    <col min="1" max="1" width="6.6640625" style="11" customWidth="1"/>
    <col min="2" max="2" width="12" style="3" customWidth="1"/>
    <col min="3" max="3" width="12.83203125" style="3" customWidth="1"/>
    <col min="4" max="4" width="70.5" style="3" customWidth="1"/>
    <col min="5" max="5" width="10.5" style="11" customWidth="1"/>
    <col min="6" max="6" width="10.5" style="3" customWidth="1"/>
    <col min="7" max="7" width="10.5" style="52" customWidth="1"/>
    <col min="8" max="9" width="10.5" style="62" customWidth="1" outlineLevel="1"/>
    <col min="10" max="10" width="11.6640625" style="62" customWidth="1" outlineLevel="1"/>
    <col min="11" max="16" width="13" style="62" customWidth="1"/>
    <col min="17" max="16384" width="10.5" style="1"/>
  </cols>
  <sheetData>
    <row r="2" spans="1:16" s="39" customFormat="1" ht="18" customHeight="1" x14ac:dyDescent="0.2">
      <c r="A2" s="108" t="s">
        <v>58</v>
      </c>
      <c r="B2" s="108"/>
      <c r="C2" s="108"/>
      <c r="D2" s="108"/>
      <c r="E2" s="108"/>
      <c r="F2" s="108"/>
      <c r="G2" s="108"/>
      <c r="H2" s="108"/>
      <c r="I2" s="108"/>
      <c r="J2" s="108"/>
      <c r="K2" s="108"/>
      <c r="L2" s="108"/>
      <c r="M2" s="108"/>
      <c r="N2" s="108"/>
      <c r="O2" s="108"/>
      <c r="P2" s="108"/>
    </row>
    <row r="3" spans="1:16" s="39" customFormat="1" ht="18" customHeight="1" x14ac:dyDescent="0.2">
      <c r="A3" s="108" t="s">
        <v>82</v>
      </c>
      <c r="B3" s="108"/>
      <c r="C3" s="108"/>
      <c r="D3" s="108"/>
      <c r="E3" s="108"/>
      <c r="F3" s="108"/>
      <c r="G3" s="108"/>
      <c r="H3" s="50"/>
      <c r="I3" s="50"/>
      <c r="J3" s="50"/>
      <c r="K3" s="50"/>
      <c r="L3" s="50"/>
      <c r="M3" s="50"/>
      <c r="N3" s="50"/>
      <c r="O3" s="50"/>
      <c r="P3" s="50"/>
    </row>
    <row r="6" spans="1:16" s="3" customFormat="1" ht="22.9" customHeight="1" x14ac:dyDescent="0.2">
      <c r="A6" s="111" t="s">
        <v>20</v>
      </c>
      <c r="B6" s="111"/>
      <c r="C6" s="111"/>
      <c r="D6" s="111"/>
      <c r="E6" s="111"/>
      <c r="F6" s="111"/>
      <c r="G6" s="111"/>
      <c r="H6" s="111"/>
      <c r="I6" s="51"/>
      <c r="J6" s="51"/>
      <c r="K6" s="51"/>
      <c r="L6" s="52"/>
      <c r="M6" s="52"/>
      <c r="N6" s="52"/>
      <c r="O6" s="52"/>
      <c r="P6" s="52"/>
    </row>
    <row r="7" spans="1:16" s="3" customFormat="1" ht="10.5" customHeight="1" x14ac:dyDescent="0.2">
      <c r="A7" s="16"/>
      <c r="B7" s="16"/>
      <c r="C7" s="16"/>
      <c r="D7" s="16"/>
      <c r="E7" s="16"/>
      <c r="F7" s="17"/>
      <c r="G7" s="17"/>
      <c r="H7" s="17"/>
      <c r="I7" s="17"/>
      <c r="J7" s="17"/>
      <c r="K7" s="17"/>
      <c r="L7" s="52"/>
      <c r="M7" s="52"/>
      <c r="N7" s="52"/>
      <c r="O7" s="52"/>
      <c r="P7" s="52"/>
    </row>
    <row r="8" spans="1:16" s="3" customFormat="1" ht="10.5" customHeight="1" x14ac:dyDescent="0.2">
      <c r="A8" s="16"/>
      <c r="B8" s="16"/>
      <c r="C8" s="16"/>
      <c r="D8" s="16"/>
      <c r="E8" s="16"/>
      <c r="F8" s="17"/>
      <c r="G8" s="17"/>
      <c r="H8" s="17"/>
      <c r="I8" s="17"/>
      <c r="J8" s="17"/>
      <c r="K8" s="17"/>
      <c r="L8" s="52"/>
      <c r="M8" s="52"/>
      <c r="N8" s="52"/>
      <c r="O8" s="52"/>
      <c r="P8" s="52"/>
    </row>
    <row r="9" spans="1:16" s="3" customFormat="1" ht="10.5" customHeight="1" x14ac:dyDescent="0.2">
      <c r="A9" s="16"/>
      <c r="B9" s="16"/>
      <c r="C9" s="16"/>
      <c r="D9" s="16"/>
      <c r="E9" s="103" t="s">
        <v>21</v>
      </c>
      <c r="F9" s="103"/>
      <c r="G9" s="103"/>
      <c r="H9" s="103"/>
      <c r="I9" s="103"/>
      <c r="J9" s="103"/>
      <c r="K9" s="102"/>
      <c r="L9" s="102"/>
      <c r="M9" s="102"/>
      <c r="N9" s="102"/>
      <c r="O9" s="102"/>
      <c r="P9" s="102"/>
    </row>
    <row r="10" spans="1:16" s="3" customFormat="1" ht="10.5" customHeight="1" x14ac:dyDescent="0.2">
      <c r="A10" s="112"/>
      <c r="B10" s="113"/>
      <c r="C10" s="16" t="s">
        <v>22</v>
      </c>
      <c r="D10" s="16"/>
      <c r="E10" s="103" t="s">
        <v>23</v>
      </c>
      <c r="F10" s="103"/>
      <c r="G10" s="103"/>
      <c r="H10" s="103"/>
      <c r="I10" s="103"/>
      <c r="J10" s="103"/>
      <c r="K10" s="102"/>
      <c r="L10" s="102"/>
      <c r="M10" s="102"/>
      <c r="N10" s="102"/>
      <c r="O10" s="102"/>
      <c r="P10" s="102"/>
    </row>
    <row r="11" spans="1:16" s="3" customFormat="1" ht="10.5" customHeight="1" x14ac:dyDescent="0.2">
      <c r="A11" s="16"/>
      <c r="B11" s="16"/>
      <c r="C11" s="16"/>
      <c r="D11" s="16"/>
      <c r="E11" s="103" t="s">
        <v>24</v>
      </c>
      <c r="F11" s="103"/>
      <c r="G11" s="103"/>
      <c r="H11" s="103"/>
      <c r="I11" s="103"/>
      <c r="J11" s="103"/>
      <c r="K11" s="102"/>
      <c r="L11" s="102"/>
      <c r="M11" s="102"/>
      <c r="N11" s="102"/>
      <c r="O11" s="102"/>
      <c r="P11" s="102"/>
    </row>
    <row r="12" spans="1:16" s="3" customFormat="1" ht="10.5" customHeight="1" x14ac:dyDescent="0.2">
      <c r="A12" s="109"/>
      <c r="B12" s="110"/>
      <c r="C12" s="16" t="s">
        <v>25</v>
      </c>
      <c r="D12" s="16"/>
      <c r="E12" s="103" t="s">
        <v>26</v>
      </c>
      <c r="F12" s="103"/>
      <c r="G12" s="103"/>
      <c r="H12" s="103"/>
      <c r="I12" s="103"/>
      <c r="J12" s="103"/>
      <c r="K12" s="102"/>
      <c r="L12" s="102"/>
      <c r="M12" s="102"/>
      <c r="N12" s="102"/>
      <c r="O12" s="102"/>
      <c r="P12" s="102"/>
    </row>
    <row r="13" spans="1:16" s="3" customFormat="1" ht="10.5" customHeight="1" x14ac:dyDescent="0.2">
      <c r="A13" s="16"/>
      <c r="B13" s="16"/>
      <c r="C13" s="16"/>
      <c r="D13" s="16"/>
      <c r="E13" s="103" t="s">
        <v>27</v>
      </c>
      <c r="F13" s="103"/>
      <c r="G13" s="103"/>
      <c r="H13" s="103"/>
      <c r="I13" s="103"/>
      <c r="J13" s="103"/>
      <c r="K13" s="102"/>
      <c r="L13" s="102"/>
      <c r="M13" s="102"/>
      <c r="N13" s="102"/>
      <c r="O13" s="102"/>
      <c r="P13" s="102"/>
    </row>
    <row r="14" spans="1:16" s="3" customFormat="1" ht="10.5" customHeight="1" x14ac:dyDescent="0.2">
      <c r="A14" s="16"/>
      <c r="B14" s="16"/>
      <c r="C14" s="16"/>
      <c r="D14" s="16"/>
      <c r="E14" s="103" t="s">
        <v>28</v>
      </c>
      <c r="F14" s="103"/>
      <c r="G14" s="103"/>
      <c r="H14" s="103"/>
      <c r="I14" s="103"/>
      <c r="J14" s="103"/>
      <c r="K14" s="102"/>
      <c r="L14" s="102"/>
      <c r="M14" s="102"/>
      <c r="N14" s="102"/>
      <c r="O14" s="102"/>
      <c r="P14" s="102"/>
    </row>
    <row r="15" spans="1:16" s="3" customFormat="1" ht="10.5" customHeight="1" x14ac:dyDescent="0.2">
      <c r="A15" s="16"/>
      <c r="B15" s="16"/>
      <c r="C15" s="16"/>
      <c r="D15" s="16"/>
      <c r="E15" s="103" t="s">
        <v>29</v>
      </c>
      <c r="F15" s="103"/>
      <c r="G15" s="103"/>
      <c r="H15" s="103"/>
      <c r="I15" s="103"/>
      <c r="J15" s="103"/>
      <c r="K15" s="102"/>
      <c r="L15" s="102"/>
      <c r="M15" s="102"/>
      <c r="N15" s="102"/>
      <c r="O15" s="102"/>
      <c r="P15" s="102"/>
    </row>
    <row r="16" spans="1:16" s="3" customFormat="1" ht="10.5" customHeight="1" x14ac:dyDescent="0.2">
      <c r="A16" s="16"/>
      <c r="B16" s="16"/>
      <c r="C16" s="16"/>
      <c r="D16" s="16"/>
      <c r="E16" s="103" t="s">
        <v>30</v>
      </c>
      <c r="F16" s="103"/>
      <c r="G16" s="103"/>
      <c r="H16" s="103"/>
      <c r="I16" s="103"/>
      <c r="J16" s="103"/>
      <c r="K16" s="102"/>
      <c r="L16" s="102"/>
      <c r="M16" s="102"/>
      <c r="N16" s="102"/>
      <c r="O16" s="102"/>
      <c r="P16" s="102"/>
    </row>
    <row r="17" spans="1:16" ht="10.5" customHeight="1" x14ac:dyDescent="0.2">
      <c r="A17" s="86" t="s">
        <v>0</v>
      </c>
      <c r="B17" s="86" t="s">
        <v>11</v>
      </c>
      <c r="C17" s="86" t="s">
        <v>1</v>
      </c>
      <c r="D17" s="86" t="s">
        <v>2</v>
      </c>
      <c r="E17" s="86" t="s">
        <v>3</v>
      </c>
      <c r="F17" s="86" t="s">
        <v>4</v>
      </c>
      <c r="G17" s="84" t="s">
        <v>5</v>
      </c>
      <c r="H17" s="84" t="s">
        <v>12</v>
      </c>
      <c r="I17" s="84" t="s">
        <v>13</v>
      </c>
      <c r="J17" s="84" t="s">
        <v>14</v>
      </c>
      <c r="K17" s="80" t="s">
        <v>15</v>
      </c>
      <c r="L17" s="80"/>
      <c r="M17" s="80"/>
      <c r="N17" s="80" t="s">
        <v>16</v>
      </c>
      <c r="O17" s="80"/>
      <c r="P17" s="80"/>
    </row>
    <row r="18" spans="1:16" ht="59.25" customHeight="1" x14ac:dyDescent="0.2">
      <c r="A18" s="87"/>
      <c r="B18" s="87"/>
      <c r="C18" s="87"/>
      <c r="D18" s="87"/>
      <c r="E18" s="87"/>
      <c r="F18" s="87"/>
      <c r="G18" s="85"/>
      <c r="H18" s="85"/>
      <c r="I18" s="85"/>
      <c r="J18" s="85"/>
      <c r="K18" s="53" t="s">
        <v>17</v>
      </c>
      <c r="L18" s="53" t="s">
        <v>18</v>
      </c>
      <c r="M18" s="53" t="s">
        <v>19</v>
      </c>
      <c r="N18" s="53" t="s">
        <v>17</v>
      </c>
      <c r="O18" s="53" t="s">
        <v>18</v>
      </c>
      <c r="P18" s="53" t="s">
        <v>19</v>
      </c>
    </row>
    <row r="19" spans="1:16" s="15" customFormat="1" ht="15" customHeight="1" x14ac:dyDescent="0.2">
      <c r="A19" s="13">
        <v>1</v>
      </c>
      <c r="B19" s="13">
        <v>2</v>
      </c>
      <c r="C19" s="13">
        <v>3</v>
      </c>
      <c r="D19" s="13">
        <v>4</v>
      </c>
      <c r="E19" s="13">
        <v>5</v>
      </c>
      <c r="F19" s="14">
        <v>6</v>
      </c>
      <c r="G19" s="14">
        <v>7</v>
      </c>
      <c r="H19" s="14">
        <v>8</v>
      </c>
      <c r="I19" s="14">
        <v>9</v>
      </c>
      <c r="J19" s="14">
        <v>10</v>
      </c>
      <c r="K19" s="14">
        <v>11</v>
      </c>
      <c r="L19" s="14">
        <v>12</v>
      </c>
      <c r="M19" s="14">
        <v>13</v>
      </c>
      <c r="N19" s="14">
        <v>14</v>
      </c>
      <c r="O19" s="14">
        <v>15</v>
      </c>
      <c r="P19" s="14">
        <v>16</v>
      </c>
    </row>
    <row r="20" spans="1:16" ht="11.25" x14ac:dyDescent="0.2">
      <c r="A20" s="71">
        <v>1</v>
      </c>
      <c r="B20" s="47" t="s">
        <v>104</v>
      </c>
      <c r="C20" s="5"/>
      <c r="D20" s="6" t="s">
        <v>103</v>
      </c>
      <c r="E20" s="4"/>
      <c r="F20" s="4"/>
      <c r="G20" s="54"/>
      <c r="H20" s="55"/>
      <c r="I20" s="55"/>
      <c r="J20" s="55"/>
      <c r="K20" s="55"/>
      <c r="L20" s="55"/>
      <c r="M20" s="55"/>
      <c r="N20" s="55"/>
      <c r="O20" s="55"/>
      <c r="P20" s="55"/>
    </row>
    <row r="21" spans="1:16" ht="11.45" customHeight="1" x14ac:dyDescent="0.2">
      <c r="A21" s="73">
        <f>A20+1</f>
        <v>2</v>
      </c>
      <c r="B21" s="65"/>
      <c r="C21" s="66"/>
      <c r="D21" s="66" t="s">
        <v>81</v>
      </c>
      <c r="E21" s="67"/>
      <c r="F21" s="68"/>
      <c r="G21" s="69"/>
      <c r="H21" s="69"/>
      <c r="I21" s="69"/>
      <c r="J21" s="69"/>
      <c r="K21" s="69"/>
      <c r="L21" s="69"/>
      <c r="M21" s="69"/>
      <c r="N21" s="70">
        <f>N22</f>
        <v>0</v>
      </c>
      <c r="O21" s="70">
        <f t="shared" ref="O21:P21" si="0">O22</f>
        <v>0</v>
      </c>
      <c r="P21" s="70">
        <f t="shared" si="0"/>
        <v>0</v>
      </c>
    </row>
    <row r="22" spans="1:16" s="45" customFormat="1" ht="22.15" customHeight="1" outlineLevel="1" x14ac:dyDescent="0.2">
      <c r="A22" s="48">
        <f t="shared" ref="A22:A86" si="1">A21+1</f>
        <v>3</v>
      </c>
      <c r="B22" s="48"/>
      <c r="C22" s="44"/>
      <c r="D22" s="7" t="s">
        <v>148</v>
      </c>
      <c r="E22" s="44" t="s">
        <v>80</v>
      </c>
      <c r="F22" s="44"/>
      <c r="G22" s="56">
        <f t="shared" ref="G22" si="2">SUM(H22:J22)</f>
        <v>3</v>
      </c>
      <c r="H22" s="57">
        <v>1</v>
      </c>
      <c r="I22" s="57">
        <v>1</v>
      </c>
      <c r="J22" s="57">
        <v>1</v>
      </c>
      <c r="K22" s="57"/>
      <c r="L22" s="58"/>
      <c r="M22" s="56">
        <f>K22+L22</f>
        <v>0</v>
      </c>
      <c r="N22" s="56">
        <f>K22*G22</f>
        <v>0</v>
      </c>
      <c r="O22" s="56">
        <f>L22*G22</f>
        <v>0</v>
      </c>
      <c r="P22" s="56">
        <f>M22*G22</f>
        <v>0</v>
      </c>
    </row>
    <row r="23" spans="1:16" ht="11.45" customHeight="1" x14ac:dyDescent="0.2">
      <c r="A23" s="73">
        <f t="shared" si="1"/>
        <v>4</v>
      </c>
      <c r="B23" s="65"/>
      <c r="C23" s="66"/>
      <c r="D23" s="66" t="s">
        <v>75</v>
      </c>
      <c r="E23" s="67"/>
      <c r="F23" s="68"/>
      <c r="G23" s="69"/>
      <c r="H23" s="69"/>
      <c r="I23" s="69"/>
      <c r="J23" s="69"/>
      <c r="K23" s="69"/>
      <c r="L23" s="69"/>
      <c r="M23" s="69"/>
      <c r="N23" s="70">
        <f>SUM(N24:N41)</f>
        <v>0</v>
      </c>
      <c r="O23" s="70">
        <f>SUM(O24:O41)</f>
        <v>0</v>
      </c>
      <c r="P23" s="70">
        <f>SUM(P24:P41)</f>
        <v>0</v>
      </c>
    </row>
    <row r="24" spans="1:16" ht="11.45" customHeight="1" outlineLevel="1" x14ac:dyDescent="0.2">
      <c r="A24" s="72">
        <f t="shared" si="1"/>
        <v>5</v>
      </c>
      <c r="B24" s="49"/>
      <c r="C24" s="2"/>
      <c r="D24" s="2" t="s">
        <v>84</v>
      </c>
      <c r="E24" s="10" t="s">
        <v>6</v>
      </c>
      <c r="F24" s="40"/>
      <c r="G24" s="56">
        <f t="shared" ref="G24:G41" si="3">SUM(H24:J24)</f>
        <v>1</v>
      </c>
      <c r="H24" s="56"/>
      <c r="I24" s="56"/>
      <c r="J24" s="56">
        <v>1</v>
      </c>
      <c r="K24" s="56">
        <f>SUMPRODUCT(K25:K26,G25:G26)/G24</f>
        <v>0</v>
      </c>
      <c r="L24" s="58"/>
      <c r="M24" s="56">
        <f>K24+L24</f>
        <v>0</v>
      </c>
      <c r="N24" s="56">
        <f>K24*G24</f>
        <v>0</v>
      </c>
      <c r="O24" s="56">
        <f>L24*G24</f>
        <v>0</v>
      </c>
      <c r="P24" s="56">
        <f>M24*G24</f>
        <v>0</v>
      </c>
    </row>
    <row r="25" spans="1:16" ht="11.45" customHeight="1" outlineLevel="1" x14ac:dyDescent="0.2">
      <c r="A25" s="72">
        <f t="shared" si="1"/>
        <v>6</v>
      </c>
      <c r="B25" s="49"/>
      <c r="C25" s="9" t="s">
        <v>105</v>
      </c>
      <c r="D25" s="41" t="s">
        <v>85</v>
      </c>
      <c r="E25" s="9" t="s">
        <v>6</v>
      </c>
      <c r="F25" s="41"/>
      <c r="G25" s="56">
        <f t="shared" si="3"/>
        <v>1</v>
      </c>
      <c r="H25" s="56"/>
      <c r="I25" s="56"/>
      <c r="J25" s="56">
        <v>1</v>
      </c>
      <c r="K25" s="59"/>
      <c r="L25" s="56"/>
      <c r="M25" s="56"/>
      <c r="N25" s="56"/>
      <c r="O25" s="56"/>
      <c r="P25" s="56"/>
    </row>
    <row r="26" spans="1:16" ht="11.45" customHeight="1" outlineLevel="1" x14ac:dyDescent="0.2">
      <c r="A26" s="72">
        <f t="shared" si="1"/>
        <v>7</v>
      </c>
      <c r="B26" s="49"/>
      <c r="C26" s="42"/>
      <c r="D26" s="8" t="s">
        <v>7</v>
      </c>
      <c r="E26" s="9" t="s">
        <v>6</v>
      </c>
      <c r="F26" s="12"/>
      <c r="G26" s="56">
        <f t="shared" si="3"/>
        <v>1</v>
      </c>
      <c r="H26" s="56"/>
      <c r="I26" s="56"/>
      <c r="J26" s="56">
        <v>1</v>
      </c>
      <c r="K26" s="58"/>
      <c r="L26" s="64"/>
      <c r="M26" s="56"/>
      <c r="N26" s="56"/>
      <c r="O26" s="56"/>
      <c r="P26" s="56"/>
    </row>
    <row r="27" spans="1:16" ht="11.45" customHeight="1" outlineLevel="1" x14ac:dyDescent="0.2">
      <c r="A27" s="72">
        <f t="shared" si="1"/>
        <v>8</v>
      </c>
      <c r="B27" s="49"/>
      <c r="C27" s="2"/>
      <c r="D27" s="2" t="s">
        <v>86</v>
      </c>
      <c r="E27" s="10" t="s">
        <v>6</v>
      </c>
      <c r="F27" s="40"/>
      <c r="G27" s="56">
        <f t="shared" si="3"/>
        <v>1</v>
      </c>
      <c r="H27" s="56"/>
      <c r="I27" s="56"/>
      <c r="J27" s="56">
        <v>1</v>
      </c>
      <c r="K27" s="56">
        <f>SUMPRODUCT(K28:K29,G28:G29)/G27</f>
        <v>0</v>
      </c>
      <c r="L27" s="58"/>
      <c r="M27" s="56">
        <f t="shared" ref="M27:M39" si="4">K27+L27</f>
        <v>0</v>
      </c>
      <c r="N27" s="56">
        <f t="shared" ref="N27:N39" si="5">K27*G27</f>
        <v>0</v>
      </c>
      <c r="O27" s="56">
        <f t="shared" ref="O27:O39" si="6">L27*G27</f>
        <v>0</v>
      </c>
      <c r="P27" s="56">
        <f t="shared" ref="P27:P39" si="7">M27*G27</f>
        <v>0</v>
      </c>
    </row>
    <row r="28" spans="1:16" ht="11.45" customHeight="1" outlineLevel="1" x14ac:dyDescent="0.2">
      <c r="A28" s="72">
        <f t="shared" si="1"/>
        <v>9</v>
      </c>
      <c r="B28" s="49"/>
      <c r="C28" s="9" t="s">
        <v>105</v>
      </c>
      <c r="D28" s="41" t="s">
        <v>87</v>
      </c>
      <c r="E28" s="9" t="s">
        <v>6</v>
      </c>
      <c r="F28" s="41"/>
      <c r="G28" s="56">
        <f t="shared" si="3"/>
        <v>1</v>
      </c>
      <c r="H28" s="56"/>
      <c r="I28" s="56"/>
      <c r="J28" s="56">
        <v>1</v>
      </c>
      <c r="K28" s="59"/>
      <c r="L28" s="56"/>
      <c r="M28" s="56"/>
      <c r="N28" s="56"/>
      <c r="O28" s="56"/>
      <c r="P28" s="56"/>
    </row>
    <row r="29" spans="1:16" ht="11.45" customHeight="1" outlineLevel="1" x14ac:dyDescent="0.2">
      <c r="A29" s="72">
        <f t="shared" si="1"/>
        <v>10</v>
      </c>
      <c r="B29" s="49"/>
      <c r="C29" s="42"/>
      <c r="D29" s="8" t="s">
        <v>7</v>
      </c>
      <c r="E29" s="9" t="s">
        <v>6</v>
      </c>
      <c r="F29" s="12"/>
      <c r="G29" s="56">
        <f t="shared" si="3"/>
        <v>1</v>
      </c>
      <c r="H29" s="56"/>
      <c r="I29" s="56"/>
      <c r="J29" s="56">
        <v>1</v>
      </c>
      <c r="K29" s="58"/>
      <c r="L29" s="64"/>
      <c r="M29" s="56"/>
      <c r="N29" s="56"/>
      <c r="O29" s="56"/>
      <c r="P29" s="56"/>
    </row>
    <row r="30" spans="1:16" ht="11.45" customHeight="1" outlineLevel="1" x14ac:dyDescent="0.2">
      <c r="A30" s="72">
        <f t="shared" si="1"/>
        <v>11</v>
      </c>
      <c r="B30" s="49"/>
      <c r="C30" s="2"/>
      <c r="D30" s="2" t="s">
        <v>88</v>
      </c>
      <c r="E30" s="10" t="s">
        <v>6</v>
      </c>
      <c r="F30" s="40"/>
      <c r="G30" s="56">
        <f t="shared" si="3"/>
        <v>33</v>
      </c>
      <c r="H30" s="56"/>
      <c r="I30" s="56">
        <v>26</v>
      </c>
      <c r="J30" s="56">
        <v>7</v>
      </c>
      <c r="K30" s="56">
        <f>SUMPRODUCT(K31:K32,G31:G32)/G30</f>
        <v>0</v>
      </c>
      <c r="L30" s="58"/>
      <c r="M30" s="56">
        <f t="shared" si="4"/>
        <v>0</v>
      </c>
      <c r="N30" s="56">
        <f t="shared" si="5"/>
        <v>0</v>
      </c>
      <c r="O30" s="56">
        <f t="shared" si="6"/>
        <v>0</v>
      </c>
      <c r="P30" s="56">
        <f t="shared" si="7"/>
        <v>0</v>
      </c>
    </row>
    <row r="31" spans="1:16" ht="11.45" customHeight="1" outlineLevel="1" x14ac:dyDescent="0.2">
      <c r="A31" s="72">
        <f t="shared" si="1"/>
        <v>12</v>
      </c>
      <c r="B31" s="49"/>
      <c r="C31" s="9" t="s">
        <v>105</v>
      </c>
      <c r="D31" s="41" t="s">
        <v>89</v>
      </c>
      <c r="E31" s="9" t="s">
        <v>6</v>
      </c>
      <c r="F31" s="41"/>
      <c r="G31" s="56">
        <f t="shared" si="3"/>
        <v>33</v>
      </c>
      <c r="H31" s="56"/>
      <c r="I31" s="56">
        <v>26</v>
      </c>
      <c r="J31" s="56">
        <v>7</v>
      </c>
      <c r="K31" s="59"/>
      <c r="L31" s="56"/>
      <c r="M31" s="56"/>
      <c r="N31" s="56"/>
      <c r="O31" s="56"/>
      <c r="P31" s="56"/>
    </row>
    <row r="32" spans="1:16" ht="11.45" customHeight="1" outlineLevel="1" x14ac:dyDescent="0.2">
      <c r="A32" s="72">
        <f t="shared" si="1"/>
        <v>13</v>
      </c>
      <c r="B32" s="49"/>
      <c r="C32" s="42"/>
      <c r="D32" s="8" t="s">
        <v>7</v>
      </c>
      <c r="E32" s="9" t="s">
        <v>6</v>
      </c>
      <c r="F32" s="12"/>
      <c r="G32" s="56">
        <f t="shared" si="3"/>
        <v>33</v>
      </c>
      <c r="H32" s="56"/>
      <c r="I32" s="56">
        <v>26</v>
      </c>
      <c r="J32" s="56">
        <v>7</v>
      </c>
      <c r="K32" s="58"/>
      <c r="L32" s="64"/>
      <c r="M32" s="56"/>
      <c r="N32" s="56"/>
      <c r="O32" s="56"/>
      <c r="P32" s="56"/>
    </row>
    <row r="33" spans="1:16" ht="11.45" customHeight="1" outlineLevel="1" x14ac:dyDescent="0.2">
      <c r="A33" s="72">
        <f t="shared" si="1"/>
        <v>14</v>
      </c>
      <c r="B33" s="49"/>
      <c r="C33" s="2"/>
      <c r="D33" s="2" t="s">
        <v>90</v>
      </c>
      <c r="E33" s="10" t="s">
        <v>6</v>
      </c>
      <c r="F33" s="40"/>
      <c r="G33" s="56">
        <f t="shared" si="3"/>
        <v>44</v>
      </c>
      <c r="H33" s="56">
        <v>35</v>
      </c>
      <c r="I33" s="56"/>
      <c r="J33" s="56">
        <v>9</v>
      </c>
      <c r="K33" s="56">
        <f>SUMPRODUCT(K34:K35,G34:G35)/G33</f>
        <v>0</v>
      </c>
      <c r="L33" s="58"/>
      <c r="M33" s="56">
        <f t="shared" si="4"/>
        <v>0</v>
      </c>
      <c r="N33" s="56">
        <f t="shared" si="5"/>
        <v>0</v>
      </c>
      <c r="O33" s="56">
        <f t="shared" si="6"/>
        <v>0</v>
      </c>
      <c r="P33" s="56">
        <f t="shared" si="7"/>
        <v>0</v>
      </c>
    </row>
    <row r="34" spans="1:16" ht="11.45" customHeight="1" outlineLevel="1" x14ac:dyDescent="0.2">
      <c r="A34" s="72">
        <f t="shared" si="1"/>
        <v>15</v>
      </c>
      <c r="B34" s="49"/>
      <c r="C34" s="9" t="s">
        <v>105</v>
      </c>
      <c r="D34" s="41" t="s">
        <v>91</v>
      </c>
      <c r="E34" s="9" t="s">
        <v>6</v>
      </c>
      <c r="F34" s="41"/>
      <c r="G34" s="56">
        <f t="shared" si="3"/>
        <v>44</v>
      </c>
      <c r="H34" s="56">
        <v>35</v>
      </c>
      <c r="I34" s="56"/>
      <c r="J34" s="56">
        <v>9</v>
      </c>
      <c r="K34" s="59"/>
      <c r="L34" s="56"/>
      <c r="M34" s="56"/>
      <c r="N34" s="56"/>
      <c r="O34" s="56"/>
      <c r="P34" s="56"/>
    </row>
    <row r="35" spans="1:16" ht="11.45" customHeight="1" outlineLevel="1" x14ac:dyDescent="0.2">
      <c r="A35" s="72">
        <f t="shared" si="1"/>
        <v>16</v>
      </c>
      <c r="B35" s="49"/>
      <c r="C35" s="42"/>
      <c r="D35" s="8" t="s">
        <v>7</v>
      </c>
      <c r="E35" s="9" t="s">
        <v>6</v>
      </c>
      <c r="F35" s="12"/>
      <c r="G35" s="56">
        <f t="shared" si="3"/>
        <v>44</v>
      </c>
      <c r="H35" s="56">
        <v>35</v>
      </c>
      <c r="I35" s="56"/>
      <c r="J35" s="56">
        <v>9</v>
      </c>
      <c r="K35" s="58"/>
      <c r="L35" s="64"/>
      <c r="M35" s="56"/>
      <c r="N35" s="56"/>
      <c r="O35" s="56"/>
      <c r="P35" s="56"/>
    </row>
    <row r="36" spans="1:16" ht="11.45" customHeight="1" outlineLevel="1" x14ac:dyDescent="0.2">
      <c r="A36" s="72">
        <f t="shared" si="1"/>
        <v>17</v>
      </c>
      <c r="B36" s="49"/>
      <c r="C36" s="2"/>
      <c r="D36" s="2" t="s">
        <v>92</v>
      </c>
      <c r="E36" s="10" t="s">
        <v>6</v>
      </c>
      <c r="F36" s="40"/>
      <c r="G36" s="56">
        <f t="shared" si="3"/>
        <v>17</v>
      </c>
      <c r="H36" s="56">
        <v>7</v>
      </c>
      <c r="I36" s="56">
        <v>3</v>
      </c>
      <c r="J36" s="56">
        <v>7</v>
      </c>
      <c r="K36" s="56">
        <f>SUMPRODUCT(K37:K38,G37:G38)/G36</f>
        <v>0</v>
      </c>
      <c r="L36" s="58"/>
      <c r="M36" s="56">
        <f t="shared" si="4"/>
        <v>0</v>
      </c>
      <c r="N36" s="56">
        <f t="shared" si="5"/>
        <v>0</v>
      </c>
      <c r="O36" s="56">
        <f t="shared" si="6"/>
        <v>0</v>
      </c>
      <c r="P36" s="56">
        <f t="shared" si="7"/>
        <v>0</v>
      </c>
    </row>
    <row r="37" spans="1:16" ht="11.45" customHeight="1" outlineLevel="1" x14ac:dyDescent="0.2">
      <c r="A37" s="72">
        <f t="shared" si="1"/>
        <v>18</v>
      </c>
      <c r="B37" s="49"/>
      <c r="C37" s="9" t="s">
        <v>105</v>
      </c>
      <c r="D37" s="41" t="s">
        <v>93</v>
      </c>
      <c r="E37" s="9" t="s">
        <v>6</v>
      </c>
      <c r="F37" s="41"/>
      <c r="G37" s="56">
        <f t="shared" si="3"/>
        <v>17</v>
      </c>
      <c r="H37" s="56">
        <v>7</v>
      </c>
      <c r="I37" s="56">
        <v>3</v>
      </c>
      <c r="J37" s="56">
        <v>7</v>
      </c>
      <c r="K37" s="59"/>
      <c r="L37" s="56"/>
      <c r="M37" s="56"/>
      <c r="N37" s="56"/>
      <c r="O37" s="56"/>
      <c r="P37" s="56"/>
    </row>
    <row r="38" spans="1:16" ht="11.45" customHeight="1" outlineLevel="1" x14ac:dyDescent="0.2">
      <c r="A38" s="72">
        <f t="shared" si="1"/>
        <v>19</v>
      </c>
      <c r="B38" s="49"/>
      <c r="C38" s="42"/>
      <c r="D38" s="8" t="s">
        <v>7</v>
      </c>
      <c r="E38" s="9" t="s">
        <v>6</v>
      </c>
      <c r="F38" s="12"/>
      <c r="G38" s="56">
        <f t="shared" si="3"/>
        <v>17</v>
      </c>
      <c r="H38" s="56">
        <v>7</v>
      </c>
      <c r="I38" s="56">
        <v>3</v>
      </c>
      <c r="J38" s="56">
        <v>7</v>
      </c>
      <c r="K38" s="58"/>
      <c r="L38" s="64"/>
      <c r="M38" s="56"/>
      <c r="N38" s="56"/>
      <c r="O38" s="56"/>
      <c r="P38" s="56"/>
    </row>
    <row r="39" spans="1:16" ht="11.45" customHeight="1" outlineLevel="1" x14ac:dyDescent="0.2">
      <c r="A39" s="72">
        <f t="shared" si="1"/>
        <v>20</v>
      </c>
      <c r="B39" s="49"/>
      <c r="C39" s="2"/>
      <c r="D39" s="2" t="s">
        <v>94</v>
      </c>
      <c r="E39" s="10" t="s">
        <v>6</v>
      </c>
      <c r="F39" s="40"/>
      <c r="G39" s="56">
        <f t="shared" si="3"/>
        <v>3</v>
      </c>
      <c r="H39" s="56">
        <v>2</v>
      </c>
      <c r="I39" s="56">
        <v>1</v>
      </c>
      <c r="J39" s="56"/>
      <c r="K39" s="56">
        <f>SUMPRODUCT(K40:K41,G40:G41)/G39</f>
        <v>0</v>
      </c>
      <c r="L39" s="58"/>
      <c r="M39" s="56">
        <f t="shared" si="4"/>
        <v>0</v>
      </c>
      <c r="N39" s="56">
        <f t="shared" si="5"/>
        <v>0</v>
      </c>
      <c r="O39" s="56">
        <f t="shared" si="6"/>
        <v>0</v>
      </c>
      <c r="P39" s="56">
        <f t="shared" si="7"/>
        <v>0</v>
      </c>
    </row>
    <row r="40" spans="1:16" ht="11.45" customHeight="1" outlineLevel="1" x14ac:dyDescent="0.2">
      <c r="A40" s="72">
        <f t="shared" si="1"/>
        <v>21</v>
      </c>
      <c r="B40" s="49"/>
      <c r="C40" s="9" t="s">
        <v>105</v>
      </c>
      <c r="D40" s="41" t="s">
        <v>95</v>
      </c>
      <c r="E40" s="9" t="s">
        <v>6</v>
      </c>
      <c r="F40" s="41"/>
      <c r="G40" s="56">
        <f t="shared" si="3"/>
        <v>3</v>
      </c>
      <c r="H40" s="56">
        <v>2</v>
      </c>
      <c r="I40" s="56">
        <v>1</v>
      </c>
      <c r="J40" s="56"/>
      <c r="K40" s="59"/>
      <c r="L40" s="56"/>
      <c r="M40" s="56"/>
      <c r="N40" s="56"/>
      <c r="O40" s="56"/>
      <c r="P40" s="56"/>
    </row>
    <row r="41" spans="1:16" ht="11.45" customHeight="1" outlineLevel="1" x14ac:dyDescent="0.2">
      <c r="A41" s="72">
        <f t="shared" si="1"/>
        <v>22</v>
      </c>
      <c r="B41" s="49"/>
      <c r="C41" s="42"/>
      <c r="D41" s="8" t="s">
        <v>7</v>
      </c>
      <c r="E41" s="9" t="s">
        <v>6</v>
      </c>
      <c r="F41" s="12"/>
      <c r="G41" s="56">
        <f t="shared" si="3"/>
        <v>3</v>
      </c>
      <c r="H41" s="56">
        <v>2</v>
      </c>
      <c r="I41" s="56">
        <v>1</v>
      </c>
      <c r="J41" s="56"/>
      <c r="K41" s="58"/>
      <c r="L41" s="64"/>
      <c r="M41" s="56"/>
      <c r="N41" s="56"/>
      <c r="O41" s="56"/>
      <c r="P41" s="56"/>
    </row>
    <row r="42" spans="1:16" ht="11.45" customHeight="1" x14ac:dyDescent="0.2">
      <c r="A42" s="73">
        <f t="shared" si="1"/>
        <v>23</v>
      </c>
      <c r="B42" s="65"/>
      <c r="C42" s="66"/>
      <c r="D42" s="66" t="s">
        <v>66</v>
      </c>
      <c r="E42" s="67"/>
      <c r="F42" s="68"/>
      <c r="G42" s="69"/>
      <c r="H42" s="69"/>
      <c r="I42" s="69"/>
      <c r="J42" s="69"/>
      <c r="K42" s="69"/>
      <c r="L42" s="69"/>
      <c r="M42" s="69"/>
      <c r="N42" s="70">
        <f>SUM(N43:N51)</f>
        <v>0</v>
      </c>
      <c r="O42" s="70">
        <f>SUM(O43:O51)</f>
        <v>0</v>
      </c>
      <c r="P42" s="70">
        <f>SUM(P43:P51)</f>
        <v>0</v>
      </c>
    </row>
    <row r="43" spans="1:16" ht="33.75" outlineLevel="1" x14ac:dyDescent="0.2">
      <c r="A43" s="72">
        <f t="shared" si="1"/>
        <v>24</v>
      </c>
      <c r="B43" s="49"/>
      <c r="C43" s="2"/>
      <c r="D43" s="2" t="s">
        <v>96</v>
      </c>
      <c r="E43" s="10" t="s">
        <v>6</v>
      </c>
      <c r="F43" s="40"/>
      <c r="G43" s="56">
        <f t="shared" ref="G43:G51" si="8">SUM(H43:J43)</f>
        <v>219</v>
      </c>
      <c r="H43" s="56">
        <v>126</v>
      </c>
      <c r="I43" s="56">
        <v>58</v>
      </c>
      <c r="J43" s="56">
        <v>35</v>
      </c>
      <c r="K43" s="56">
        <f>SUMPRODUCT(K44:K45,G44:G45)/G43</f>
        <v>0</v>
      </c>
      <c r="L43" s="58"/>
      <c r="M43" s="56">
        <f t="shared" ref="M43:M49" si="9">K43+L43</f>
        <v>0</v>
      </c>
      <c r="N43" s="56">
        <f t="shared" ref="N43:N49" si="10">K43*G43</f>
        <v>0</v>
      </c>
      <c r="O43" s="56">
        <f>L43*G43</f>
        <v>0</v>
      </c>
      <c r="P43" s="56">
        <f t="shared" ref="P43:P49" si="11">M43*G43</f>
        <v>0</v>
      </c>
    </row>
    <row r="44" spans="1:16" ht="11.45" customHeight="1" outlineLevel="1" x14ac:dyDescent="0.2">
      <c r="A44" s="72">
        <f t="shared" si="1"/>
        <v>25</v>
      </c>
      <c r="B44" s="49"/>
      <c r="C44" s="9" t="s">
        <v>105</v>
      </c>
      <c r="D44" s="41" t="s">
        <v>97</v>
      </c>
      <c r="E44" s="9" t="s">
        <v>6</v>
      </c>
      <c r="F44" s="41"/>
      <c r="G44" s="56">
        <f t="shared" si="8"/>
        <v>219</v>
      </c>
      <c r="H44" s="56">
        <v>126</v>
      </c>
      <c r="I44" s="56">
        <v>58</v>
      </c>
      <c r="J44" s="56">
        <v>35</v>
      </c>
      <c r="K44" s="59"/>
      <c r="L44" s="56"/>
      <c r="M44" s="56"/>
      <c r="N44" s="56"/>
      <c r="O44" s="56"/>
      <c r="P44" s="56"/>
    </row>
    <row r="45" spans="1:16" ht="11.45" customHeight="1" outlineLevel="1" x14ac:dyDescent="0.2">
      <c r="A45" s="72">
        <f t="shared" si="1"/>
        <v>26</v>
      </c>
      <c r="B45" s="49"/>
      <c r="C45" s="42"/>
      <c r="D45" s="8" t="s">
        <v>7</v>
      </c>
      <c r="E45" s="9" t="s">
        <v>6</v>
      </c>
      <c r="F45" s="12"/>
      <c r="G45" s="56">
        <f t="shared" si="8"/>
        <v>219</v>
      </c>
      <c r="H45" s="56">
        <v>126</v>
      </c>
      <c r="I45" s="56">
        <v>58</v>
      </c>
      <c r="J45" s="56">
        <v>35</v>
      </c>
      <c r="K45" s="58"/>
      <c r="L45" s="64"/>
      <c r="M45" s="56"/>
      <c r="N45" s="56"/>
      <c r="O45" s="56"/>
      <c r="P45" s="56"/>
    </row>
    <row r="46" spans="1:16" ht="33.75" outlineLevel="1" x14ac:dyDescent="0.2">
      <c r="A46" s="72">
        <f t="shared" si="1"/>
        <v>27</v>
      </c>
      <c r="B46" s="49"/>
      <c r="C46" s="2"/>
      <c r="D46" s="2" t="s">
        <v>98</v>
      </c>
      <c r="E46" s="10" t="s">
        <v>6</v>
      </c>
      <c r="F46" s="40"/>
      <c r="G46" s="56">
        <f t="shared" si="8"/>
        <v>226</v>
      </c>
      <c r="H46" s="56">
        <v>115</v>
      </c>
      <c r="I46" s="56">
        <v>56</v>
      </c>
      <c r="J46" s="56">
        <v>55</v>
      </c>
      <c r="K46" s="56">
        <f>SUMPRODUCT(K47:K48,G47:G48)/G46</f>
        <v>0</v>
      </c>
      <c r="L46" s="58"/>
      <c r="M46" s="56">
        <f t="shared" si="9"/>
        <v>0</v>
      </c>
      <c r="N46" s="56">
        <f t="shared" si="10"/>
        <v>0</v>
      </c>
      <c r="O46" s="56">
        <f t="shared" ref="O46:O49" si="12">L46*G46</f>
        <v>0</v>
      </c>
      <c r="P46" s="56">
        <f t="shared" si="11"/>
        <v>0</v>
      </c>
    </row>
    <row r="47" spans="1:16" ht="11.45" customHeight="1" outlineLevel="1" x14ac:dyDescent="0.2">
      <c r="A47" s="72">
        <f t="shared" si="1"/>
        <v>28</v>
      </c>
      <c r="B47" s="49"/>
      <c r="C47" s="9" t="s">
        <v>105</v>
      </c>
      <c r="D47" s="41" t="s">
        <v>99</v>
      </c>
      <c r="E47" s="9" t="s">
        <v>6</v>
      </c>
      <c r="F47" s="41"/>
      <c r="G47" s="56">
        <f t="shared" si="8"/>
        <v>226</v>
      </c>
      <c r="H47" s="56">
        <v>115</v>
      </c>
      <c r="I47" s="56">
        <v>56</v>
      </c>
      <c r="J47" s="56">
        <v>55</v>
      </c>
      <c r="K47" s="59"/>
      <c r="L47" s="56"/>
      <c r="M47" s="56"/>
      <c r="N47" s="56"/>
      <c r="O47" s="56"/>
      <c r="P47" s="56"/>
    </row>
    <row r="48" spans="1:16" ht="11.45" customHeight="1" outlineLevel="1" x14ac:dyDescent="0.2">
      <c r="A48" s="72">
        <f t="shared" si="1"/>
        <v>29</v>
      </c>
      <c r="B48" s="49"/>
      <c r="C48" s="42"/>
      <c r="D48" s="8" t="s">
        <v>7</v>
      </c>
      <c r="E48" s="9" t="s">
        <v>6</v>
      </c>
      <c r="F48" s="12"/>
      <c r="G48" s="56">
        <f t="shared" si="8"/>
        <v>226</v>
      </c>
      <c r="H48" s="56">
        <v>115</v>
      </c>
      <c r="I48" s="56">
        <v>56</v>
      </c>
      <c r="J48" s="56">
        <v>55</v>
      </c>
      <c r="K48" s="58"/>
      <c r="L48" s="64"/>
      <c r="M48" s="56"/>
      <c r="N48" s="56"/>
      <c r="O48" s="56"/>
      <c r="P48" s="56"/>
    </row>
    <row r="49" spans="1:16" ht="33.75" outlineLevel="1" x14ac:dyDescent="0.2">
      <c r="A49" s="72">
        <f t="shared" si="1"/>
        <v>30</v>
      </c>
      <c r="B49" s="49"/>
      <c r="C49" s="2"/>
      <c r="D49" s="2" t="s">
        <v>100</v>
      </c>
      <c r="E49" s="10" t="s">
        <v>6</v>
      </c>
      <c r="F49" s="40"/>
      <c r="G49" s="56">
        <f t="shared" si="8"/>
        <v>432</v>
      </c>
      <c r="H49" s="60">
        <v>226</v>
      </c>
      <c r="I49" s="56">
        <v>115</v>
      </c>
      <c r="J49" s="56">
        <v>91</v>
      </c>
      <c r="K49" s="56">
        <f>SUMPRODUCT(K50:K51,G50:G51)/G49</f>
        <v>0</v>
      </c>
      <c r="L49" s="58"/>
      <c r="M49" s="56">
        <f t="shared" si="9"/>
        <v>0</v>
      </c>
      <c r="N49" s="56">
        <f t="shared" si="10"/>
        <v>0</v>
      </c>
      <c r="O49" s="56">
        <f t="shared" si="12"/>
        <v>0</v>
      </c>
      <c r="P49" s="56">
        <f t="shared" si="11"/>
        <v>0</v>
      </c>
    </row>
    <row r="50" spans="1:16" ht="11.45" customHeight="1" outlineLevel="1" x14ac:dyDescent="0.2">
      <c r="A50" s="72">
        <f t="shared" si="1"/>
        <v>31</v>
      </c>
      <c r="B50" s="49"/>
      <c r="C50" s="9" t="s">
        <v>105</v>
      </c>
      <c r="D50" s="41" t="s">
        <v>150</v>
      </c>
      <c r="E50" s="9" t="s">
        <v>6</v>
      </c>
      <c r="F50" s="41"/>
      <c r="G50" s="56">
        <f t="shared" si="8"/>
        <v>432</v>
      </c>
      <c r="H50" s="60">
        <v>226</v>
      </c>
      <c r="I50" s="56">
        <v>115</v>
      </c>
      <c r="J50" s="56">
        <v>91</v>
      </c>
      <c r="K50" s="59"/>
      <c r="L50" s="56"/>
      <c r="M50" s="56"/>
      <c r="N50" s="56"/>
      <c r="O50" s="56"/>
      <c r="P50" s="56"/>
    </row>
    <row r="51" spans="1:16" ht="11.45" customHeight="1" outlineLevel="1" x14ac:dyDescent="0.2">
      <c r="A51" s="72">
        <f t="shared" si="1"/>
        <v>32</v>
      </c>
      <c r="B51" s="49"/>
      <c r="C51" s="42"/>
      <c r="D51" s="8" t="s">
        <v>7</v>
      </c>
      <c r="E51" s="9" t="s">
        <v>6</v>
      </c>
      <c r="F51" s="12"/>
      <c r="G51" s="56">
        <f t="shared" si="8"/>
        <v>432</v>
      </c>
      <c r="H51" s="60">
        <v>226</v>
      </c>
      <c r="I51" s="56">
        <v>115</v>
      </c>
      <c r="J51" s="56">
        <v>91</v>
      </c>
      <c r="K51" s="58"/>
      <c r="L51" s="64"/>
      <c r="M51" s="56"/>
      <c r="N51" s="56"/>
      <c r="O51" s="56"/>
      <c r="P51" s="56"/>
    </row>
    <row r="52" spans="1:16" ht="11.45" customHeight="1" x14ac:dyDescent="0.2">
      <c r="A52" s="73">
        <f t="shared" si="1"/>
        <v>33</v>
      </c>
      <c r="B52" s="65"/>
      <c r="C52" s="66"/>
      <c r="D52" s="66" t="s">
        <v>67</v>
      </c>
      <c r="E52" s="67"/>
      <c r="F52" s="68"/>
      <c r="G52" s="69"/>
      <c r="H52" s="69"/>
      <c r="I52" s="69"/>
      <c r="J52" s="69"/>
      <c r="K52" s="69"/>
      <c r="L52" s="69"/>
      <c r="M52" s="69"/>
      <c r="N52" s="70">
        <f>SUM(N53:N62)</f>
        <v>0</v>
      </c>
      <c r="O52" s="70">
        <f>SUM(O53:O62)</f>
        <v>0</v>
      </c>
      <c r="P52" s="70">
        <f>SUM(P53:P62)</f>
        <v>0</v>
      </c>
    </row>
    <row r="53" spans="1:16" ht="22.5" outlineLevel="1" x14ac:dyDescent="0.2">
      <c r="A53" s="72">
        <f t="shared" si="1"/>
        <v>34</v>
      </c>
      <c r="B53" s="49"/>
      <c r="C53" s="42"/>
      <c r="D53" s="2" t="s">
        <v>101</v>
      </c>
      <c r="E53" s="10" t="s">
        <v>6</v>
      </c>
      <c r="F53" s="12"/>
      <c r="G53" s="56">
        <f t="shared" ref="G53:G62" si="13">SUM(H53:J53)</f>
        <v>124</v>
      </c>
      <c r="H53" s="60">
        <v>52</v>
      </c>
      <c r="I53" s="56">
        <v>28</v>
      </c>
      <c r="J53" s="56">
        <v>44</v>
      </c>
      <c r="K53" s="56">
        <f>SUMPRODUCT(K54:K55,G54:G55)/G53</f>
        <v>0</v>
      </c>
      <c r="L53" s="58"/>
      <c r="M53" s="56">
        <f t="shared" ref="M53" si="14">K53+L53</f>
        <v>0</v>
      </c>
      <c r="N53" s="56">
        <f t="shared" ref="N53" si="15">K53*G53</f>
        <v>0</v>
      </c>
      <c r="O53" s="56">
        <f t="shared" ref="O53" si="16">L53*G53</f>
        <v>0</v>
      </c>
      <c r="P53" s="56">
        <f t="shared" ref="P53" si="17">M53*G53</f>
        <v>0</v>
      </c>
    </row>
    <row r="54" spans="1:16" ht="11.45" customHeight="1" outlineLevel="1" x14ac:dyDescent="0.2">
      <c r="A54" s="72">
        <f t="shared" si="1"/>
        <v>35</v>
      </c>
      <c r="B54" s="49"/>
      <c r="C54" s="9" t="s">
        <v>105</v>
      </c>
      <c r="D54" s="41" t="s">
        <v>149</v>
      </c>
      <c r="E54" s="9" t="s">
        <v>6</v>
      </c>
      <c r="F54" s="12"/>
      <c r="G54" s="56">
        <f t="shared" si="13"/>
        <v>124</v>
      </c>
      <c r="H54" s="60">
        <v>52</v>
      </c>
      <c r="I54" s="56">
        <v>28</v>
      </c>
      <c r="J54" s="56">
        <v>44</v>
      </c>
      <c r="K54" s="59"/>
      <c r="L54" s="56"/>
      <c r="M54" s="56"/>
      <c r="N54" s="56"/>
      <c r="O54" s="56"/>
      <c r="P54" s="56"/>
    </row>
    <row r="55" spans="1:16" ht="11.45" customHeight="1" outlineLevel="1" x14ac:dyDescent="0.2">
      <c r="A55" s="72">
        <f t="shared" si="1"/>
        <v>36</v>
      </c>
      <c r="B55" s="49"/>
      <c r="C55" s="42"/>
      <c r="D55" s="8" t="s">
        <v>7</v>
      </c>
      <c r="E55" s="9" t="s">
        <v>6</v>
      </c>
      <c r="F55" s="12"/>
      <c r="G55" s="56">
        <f t="shared" si="13"/>
        <v>124</v>
      </c>
      <c r="H55" s="60">
        <v>52</v>
      </c>
      <c r="I55" s="56">
        <v>28</v>
      </c>
      <c r="J55" s="56">
        <v>44</v>
      </c>
      <c r="K55" s="58"/>
      <c r="L55" s="64"/>
      <c r="M55" s="56"/>
      <c r="N55" s="56"/>
      <c r="O55" s="56"/>
      <c r="P55" s="56"/>
    </row>
    <row r="56" spans="1:16" ht="22.5" outlineLevel="1" x14ac:dyDescent="0.2">
      <c r="A56" s="72">
        <f t="shared" si="1"/>
        <v>37</v>
      </c>
      <c r="B56" s="49"/>
      <c r="C56" s="42"/>
      <c r="D56" s="2" t="s">
        <v>102</v>
      </c>
      <c r="E56" s="10" t="s">
        <v>6</v>
      </c>
      <c r="F56" s="12"/>
      <c r="G56" s="56">
        <f t="shared" si="13"/>
        <v>231</v>
      </c>
      <c r="H56" s="56">
        <v>71</v>
      </c>
      <c r="I56" s="56">
        <v>87</v>
      </c>
      <c r="J56" s="56">
        <v>73</v>
      </c>
      <c r="K56" s="56">
        <f>SUMPRODUCT(K57:K58,G57:G58)/G56</f>
        <v>0</v>
      </c>
      <c r="L56" s="58"/>
      <c r="M56" s="56">
        <f t="shared" ref="M56" si="18">K56+L56</f>
        <v>0</v>
      </c>
      <c r="N56" s="56">
        <f t="shared" ref="N56" si="19">K56*G56</f>
        <v>0</v>
      </c>
      <c r="O56" s="56">
        <f t="shared" ref="O56" si="20">L56*G56</f>
        <v>0</v>
      </c>
      <c r="P56" s="56">
        <f t="shared" ref="P56" si="21">M56*G56</f>
        <v>0</v>
      </c>
    </row>
    <row r="57" spans="1:16" ht="11.45" customHeight="1" outlineLevel="1" x14ac:dyDescent="0.2">
      <c r="A57" s="72">
        <f t="shared" si="1"/>
        <v>38</v>
      </c>
      <c r="B57" s="49"/>
      <c r="C57" s="9" t="s">
        <v>105</v>
      </c>
      <c r="D57" s="41" t="s">
        <v>151</v>
      </c>
      <c r="E57" s="9" t="s">
        <v>6</v>
      </c>
      <c r="F57" s="12"/>
      <c r="G57" s="56">
        <f t="shared" si="13"/>
        <v>231</v>
      </c>
      <c r="H57" s="56">
        <v>71</v>
      </c>
      <c r="I57" s="56">
        <v>87</v>
      </c>
      <c r="J57" s="56">
        <v>73</v>
      </c>
      <c r="K57" s="59"/>
      <c r="L57" s="56"/>
      <c r="M57" s="56"/>
      <c r="N57" s="56"/>
      <c r="O57" s="56"/>
      <c r="P57" s="56"/>
    </row>
    <row r="58" spans="1:16" ht="11.45" customHeight="1" outlineLevel="1" x14ac:dyDescent="0.2">
      <c r="A58" s="72">
        <f t="shared" si="1"/>
        <v>39</v>
      </c>
      <c r="B58" s="49"/>
      <c r="C58" s="42"/>
      <c r="D58" s="8" t="s">
        <v>7</v>
      </c>
      <c r="E58" s="9" t="s">
        <v>6</v>
      </c>
      <c r="F58" s="12"/>
      <c r="G58" s="56">
        <f t="shared" si="13"/>
        <v>231</v>
      </c>
      <c r="H58" s="56">
        <v>71</v>
      </c>
      <c r="I58" s="56">
        <v>87</v>
      </c>
      <c r="J58" s="56">
        <v>73</v>
      </c>
      <c r="K58" s="58"/>
      <c r="L58" s="64"/>
      <c r="M58" s="56"/>
      <c r="N58" s="56"/>
      <c r="O58" s="56"/>
      <c r="P58" s="56"/>
    </row>
    <row r="59" spans="1:16" ht="11.45" customHeight="1" outlineLevel="1" x14ac:dyDescent="0.2">
      <c r="A59" s="72">
        <f t="shared" si="1"/>
        <v>40</v>
      </c>
      <c r="B59" s="49"/>
      <c r="C59" s="42"/>
      <c r="D59" s="7" t="s">
        <v>68</v>
      </c>
      <c r="E59" s="10" t="s">
        <v>6</v>
      </c>
      <c r="F59" s="12"/>
      <c r="G59" s="56">
        <f t="shared" si="13"/>
        <v>355</v>
      </c>
      <c r="H59" s="60">
        <v>123</v>
      </c>
      <c r="I59" s="56">
        <v>115</v>
      </c>
      <c r="J59" s="56">
        <v>117</v>
      </c>
      <c r="K59" s="56">
        <f>SUMPRODUCT(K60:K62,G60:G62)/G59</f>
        <v>0</v>
      </c>
      <c r="L59" s="58"/>
      <c r="M59" s="56">
        <f t="shared" ref="M59" si="22">K59+L59</f>
        <v>0</v>
      </c>
      <c r="N59" s="56">
        <f t="shared" ref="N59" si="23">K59*G59</f>
        <v>0</v>
      </c>
      <c r="O59" s="56">
        <f t="shared" ref="O59" si="24">L59*G59</f>
        <v>0</v>
      </c>
      <c r="P59" s="56">
        <f t="shared" ref="P59" si="25">M59*G59</f>
        <v>0</v>
      </c>
    </row>
    <row r="60" spans="1:16" ht="11.45" customHeight="1" outlineLevel="1" x14ac:dyDescent="0.2">
      <c r="A60" s="72">
        <f t="shared" si="1"/>
        <v>41</v>
      </c>
      <c r="B60" s="49"/>
      <c r="C60" s="9" t="s">
        <v>105</v>
      </c>
      <c r="D60" s="8" t="s">
        <v>69</v>
      </c>
      <c r="E60" s="9" t="s">
        <v>6</v>
      </c>
      <c r="F60" s="12"/>
      <c r="G60" s="56">
        <f t="shared" si="13"/>
        <v>355</v>
      </c>
      <c r="H60" s="60">
        <v>123</v>
      </c>
      <c r="I60" s="56">
        <v>115</v>
      </c>
      <c r="J60" s="56">
        <v>117</v>
      </c>
      <c r="K60" s="59"/>
      <c r="L60" s="56"/>
      <c r="M60" s="56"/>
      <c r="N60" s="56"/>
      <c r="O60" s="56"/>
      <c r="P60" s="56"/>
    </row>
    <row r="61" spans="1:16" ht="11.45" customHeight="1" outlineLevel="1" x14ac:dyDescent="0.2">
      <c r="A61" s="72"/>
      <c r="B61" s="49"/>
      <c r="C61" s="9"/>
      <c r="D61" s="8" t="s">
        <v>152</v>
      </c>
      <c r="E61" s="9" t="s">
        <v>6</v>
      </c>
      <c r="F61" s="12"/>
      <c r="G61" s="56">
        <f t="shared" ref="G61" si="26">SUM(H61:J61)</f>
        <v>355</v>
      </c>
      <c r="H61" s="60">
        <v>123</v>
      </c>
      <c r="I61" s="56">
        <v>115</v>
      </c>
      <c r="J61" s="56">
        <v>117</v>
      </c>
      <c r="K61" s="59"/>
      <c r="L61" s="56"/>
      <c r="M61" s="56"/>
      <c r="N61" s="56"/>
      <c r="O61" s="56"/>
      <c r="P61" s="56"/>
    </row>
    <row r="62" spans="1:16" ht="11.45" customHeight="1" outlineLevel="1" x14ac:dyDescent="0.2">
      <c r="A62" s="72">
        <f>A60+1</f>
        <v>42</v>
      </c>
      <c r="B62" s="49"/>
      <c r="C62" s="42"/>
      <c r="D62" s="8" t="s">
        <v>7</v>
      </c>
      <c r="E62" s="9" t="s">
        <v>6</v>
      </c>
      <c r="F62" s="12"/>
      <c r="G62" s="56">
        <f t="shared" si="13"/>
        <v>355</v>
      </c>
      <c r="H62" s="60">
        <v>123</v>
      </c>
      <c r="I62" s="56">
        <v>115</v>
      </c>
      <c r="J62" s="56">
        <v>117</v>
      </c>
      <c r="K62" s="58"/>
      <c r="L62" s="64"/>
      <c r="M62" s="56"/>
      <c r="N62" s="56"/>
      <c r="O62" s="56"/>
      <c r="P62" s="56"/>
    </row>
    <row r="63" spans="1:16" ht="11.45" customHeight="1" x14ac:dyDescent="0.2">
      <c r="A63" s="73">
        <f t="shared" si="1"/>
        <v>43</v>
      </c>
      <c r="B63" s="65"/>
      <c r="C63" s="66"/>
      <c r="D63" s="66" t="s">
        <v>76</v>
      </c>
      <c r="E63" s="67"/>
      <c r="F63" s="68"/>
      <c r="G63" s="69"/>
      <c r="H63" s="69"/>
      <c r="I63" s="69"/>
      <c r="J63" s="69"/>
      <c r="K63" s="69"/>
      <c r="L63" s="69"/>
      <c r="M63" s="69"/>
      <c r="N63" s="70">
        <f>SUM(N64:N124)</f>
        <v>0</v>
      </c>
      <c r="O63" s="70">
        <f>SUM(O64:O124)</f>
        <v>0</v>
      </c>
      <c r="P63" s="70">
        <f>SUM(P64:P124)</f>
        <v>0</v>
      </c>
    </row>
    <row r="64" spans="1:16" ht="33.75" outlineLevel="1" x14ac:dyDescent="0.2">
      <c r="A64" s="72">
        <f t="shared" si="1"/>
        <v>44</v>
      </c>
      <c r="B64" s="49"/>
      <c r="C64" s="2"/>
      <c r="D64" s="2" t="s">
        <v>114</v>
      </c>
      <c r="E64" s="10" t="s">
        <v>6</v>
      </c>
      <c r="F64" s="40"/>
      <c r="G64" s="56">
        <f t="shared" ref="G64:G124" si="27">SUM(H64:J64)</f>
        <v>836</v>
      </c>
      <c r="H64" s="56">
        <v>404</v>
      </c>
      <c r="I64" s="56">
        <v>242</v>
      </c>
      <c r="J64" s="56">
        <v>190</v>
      </c>
      <c r="K64" s="56">
        <f>SUMPRODUCT(K65:K66,G65:G66)/G64</f>
        <v>0</v>
      </c>
      <c r="L64" s="58"/>
      <c r="M64" s="56">
        <f t="shared" ref="M64" si="28">K64+L64</f>
        <v>0</v>
      </c>
      <c r="N64" s="56">
        <f>K64*G64</f>
        <v>0</v>
      </c>
      <c r="O64" s="56">
        <f>L64*G64</f>
        <v>0</v>
      </c>
      <c r="P64" s="56">
        <f t="shared" ref="P64" si="29">M64*G64</f>
        <v>0</v>
      </c>
    </row>
    <row r="65" spans="1:16" ht="11.45" customHeight="1" outlineLevel="1" x14ac:dyDescent="0.2">
      <c r="A65" s="72">
        <f t="shared" si="1"/>
        <v>45</v>
      </c>
      <c r="B65" s="49"/>
      <c r="C65" s="9"/>
      <c r="D65" s="41" t="s">
        <v>109</v>
      </c>
      <c r="E65" s="9" t="s">
        <v>6</v>
      </c>
      <c r="F65" s="41"/>
      <c r="G65" s="56">
        <f t="shared" si="27"/>
        <v>836</v>
      </c>
      <c r="H65" s="56">
        <v>404</v>
      </c>
      <c r="I65" s="56">
        <v>242</v>
      </c>
      <c r="J65" s="56">
        <v>190</v>
      </c>
      <c r="K65" s="58"/>
      <c r="L65" s="56"/>
      <c r="M65" s="56"/>
      <c r="N65" s="56"/>
      <c r="O65" s="56"/>
      <c r="P65" s="56"/>
    </row>
    <row r="66" spans="1:16" ht="11.45" customHeight="1" outlineLevel="1" x14ac:dyDescent="0.2">
      <c r="A66" s="72">
        <f t="shared" si="1"/>
        <v>46</v>
      </c>
      <c r="B66" s="49"/>
      <c r="C66" s="42"/>
      <c r="D66" s="8" t="s">
        <v>7</v>
      </c>
      <c r="E66" s="9" t="s">
        <v>6</v>
      </c>
      <c r="F66" s="12"/>
      <c r="G66" s="56">
        <f>G64</f>
        <v>836</v>
      </c>
      <c r="H66" s="60">
        <v>123</v>
      </c>
      <c r="I66" s="56">
        <v>115</v>
      </c>
      <c r="J66" s="56">
        <v>117</v>
      </c>
      <c r="K66" s="58"/>
      <c r="L66" s="64"/>
      <c r="M66" s="56"/>
      <c r="N66" s="56"/>
      <c r="O66" s="56"/>
      <c r="P66" s="56"/>
    </row>
    <row r="67" spans="1:16" ht="33.75" outlineLevel="1" x14ac:dyDescent="0.2">
      <c r="A67" s="72">
        <f t="shared" si="1"/>
        <v>47</v>
      </c>
      <c r="B67" s="49"/>
      <c r="C67" s="42"/>
      <c r="D67" s="2" t="s">
        <v>115</v>
      </c>
      <c r="E67" s="10" t="s">
        <v>6</v>
      </c>
      <c r="F67" s="12"/>
      <c r="G67" s="56">
        <f t="shared" si="27"/>
        <v>16</v>
      </c>
      <c r="H67" s="56"/>
      <c r="I67" s="56"/>
      <c r="J67" s="56">
        <v>16</v>
      </c>
      <c r="K67" s="56">
        <f>SUMPRODUCT(K68:K69,G68:G69)/G67</f>
        <v>0</v>
      </c>
      <c r="L67" s="58"/>
      <c r="M67" s="56">
        <f t="shared" ref="M67" si="30">K67+L67</f>
        <v>0</v>
      </c>
      <c r="N67" s="56">
        <f t="shared" ref="N67" si="31">K67*G67</f>
        <v>0</v>
      </c>
      <c r="O67" s="56">
        <f t="shared" ref="O67" si="32">L67*G67</f>
        <v>0</v>
      </c>
      <c r="P67" s="56">
        <f t="shared" ref="P67" si="33">M67*G67</f>
        <v>0</v>
      </c>
    </row>
    <row r="68" spans="1:16" ht="11.45" customHeight="1" outlineLevel="1" x14ac:dyDescent="0.2">
      <c r="A68" s="72">
        <f t="shared" si="1"/>
        <v>48</v>
      </c>
      <c r="B68" s="49"/>
      <c r="C68" s="2"/>
      <c r="D68" s="41" t="s">
        <v>110</v>
      </c>
      <c r="E68" s="9" t="s">
        <v>6</v>
      </c>
      <c r="F68" s="43"/>
      <c r="G68" s="60">
        <f t="shared" si="27"/>
        <v>16</v>
      </c>
      <c r="H68" s="56"/>
      <c r="I68" s="56"/>
      <c r="J68" s="56">
        <v>16</v>
      </c>
      <c r="K68" s="58"/>
      <c r="L68" s="56"/>
      <c r="M68" s="56"/>
      <c r="N68" s="56"/>
      <c r="O68" s="56"/>
      <c r="P68" s="56"/>
    </row>
    <row r="69" spans="1:16" ht="11.45" customHeight="1" outlineLevel="1" x14ac:dyDescent="0.2">
      <c r="A69" s="72">
        <f t="shared" si="1"/>
        <v>49</v>
      </c>
      <c r="B69" s="49"/>
      <c r="C69" s="42"/>
      <c r="D69" s="8" t="s">
        <v>7</v>
      </c>
      <c r="E69" s="9" t="s">
        <v>6</v>
      </c>
      <c r="F69" s="12"/>
      <c r="G69" s="56">
        <f>G67</f>
        <v>16</v>
      </c>
      <c r="H69" s="60">
        <v>123</v>
      </c>
      <c r="I69" s="56">
        <v>115</v>
      </c>
      <c r="J69" s="56">
        <v>117</v>
      </c>
      <c r="K69" s="58"/>
      <c r="L69" s="64"/>
      <c r="M69" s="56"/>
      <c r="N69" s="56"/>
      <c r="O69" s="56"/>
      <c r="P69" s="56"/>
    </row>
    <row r="70" spans="1:16" ht="33.75" outlineLevel="1" x14ac:dyDescent="0.2">
      <c r="A70" s="72">
        <f t="shared" si="1"/>
        <v>50</v>
      </c>
      <c r="B70" s="49"/>
      <c r="C70" s="42"/>
      <c r="D70" s="2" t="s">
        <v>111</v>
      </c>
      <c r="E70" s="10" t="s">
        <v>6</v>
      </c>
      <c r="F70" s="12"/>
      <c r="G70" s="56">
        <f t="shared" si="27"/>
        <v>836</v>
      </c>
      <c r="H70" s="56">
        <v>404</v>
      </c>
      <c r="I70" s="56">
        <v>242</v>
      </c>
      <c r="J70" s="56">
        <v>190</v>
      </c>
      <c r="K70" s="56">
        <f>SUMPRODUCT(K71:K72,G71:G72)/G70</f>
        <v>0</v>
      </c>
      <c r="L70" s="58"/>
      <c r="M70" s="56">
        <f t="shared" ref="M70" si="34">K70+L70</f>
        <v>0</v>
      </c>
      <c r="N70" s="56">
        <f t="shared" ref="N70" si="35">K70*G70</f>
        <v>0</v>
      </c>
      <c r="O70" s="56">
        <f t="shared" ref="O70" si="36">L70*G70</f>
        <v>0</v>
      </c>
      <c r="P70" s="56">
        <f t="shared" ref="P70" si="37">M70*G70</f>
        <v>0</v>
      </c>
    </row>
    <row r="71" spans="1:16" ht="11.45" customHeight="1" outlineLevel="1" x14ac:dyDescent="0.2">
      <c r="A71" s="72">
        <f t="shared" si="1"/>
        <v>51</v>
      </c>
      <c r="B71" s="49"/>
      <c r="C71" s="2"/>
      <c r="D71" s="41" t="s">
        <v>112</v>
      </c>
      <c r="E71" s="9" t="s">
        <v>6</v>
      </c>
      <c r="F71" s="43"/>
      <c r="G71" s="60">
        <f t="shared" si="27"/>
        <v>836</v>
      </c>
      <c r="H71" s="56">
        <v>404</v>
      </c>
      <c r="I71" s="56">
        <v>242</v>
      </c>
      <c r="J71" s="56">
        <v>190</v>
      </c>
      <c r="K71" s="58"/>
      <c r="L71" s="56"/>
      <c r="M71" s="56"/>
      <c r="N71" s="56"/>
      <c r="O71" s="56"/>
      <c r="P71" s="56"/>
    </row>
    <row r="72" spans="1:16" ht="11.45" customHeight="1" outlineLevel="1" x14ac:dyDescent="0.2">
      <c r="A72" s="72">
        <f t="shared" si="1"/>
        <v>52</v>
      </c>
      <c r="B72" s="49"/>
      <c r="C72" s="42"/>
      <c r="D72" s="8" t="s">
        <v>7</v>
      </c>
      <c r="E72" s="9" t="s">
        <v>6</v>
      </c>
      <c r="F72" s="12"/>
      <c r="G72" s="56">
        <f>G70</f>
        <v>836</v>
      </c>
      <c r="H72" s="60">
        <v>123</v>
      </c>
      <c r="I72" s="56">
        <v>115</v>
      </c>
      <c r="J72" s="56">
        <v>117</v>
      </c>
      <c r="K72" s="58"/>
      <c r="L72" s="64"/>
      <c r="M72" s="56"/>
      <c r="N72" s="56"/>
      <c r="O72" s="56"/>
      <c r="P72" s="56"/>
    </row>
    <row r="73" spans="1:16" ht="33.75" outlineLevel="1" x14ac:dyDescent="0.2">
      <c r="A73" s="72">
        <f t="shared" si="1"/>
        <v>53</v>
      </c>
      <c r="B73" s="49"/>
      <c r="C73" s="42"/>
      <c r="D73" s="2" t="s">
        <v>113</v>
      </c>
      <c r="E73" s="10" t="s">
        <v>6</v>
      </c>
      <c r="F73" s="12"/>
      <c r="G73" s="56">
        <f t="shared" si="27"/>
        <v>16</v>
      </c>
      <c r="H73" s="56"/>
      <c r="I73" s="56"/>
      <c r="J73" s="56">
        <v>16</v>
      </c>
      <c r="K73" s="56">
        <f>SUMPRODUCT(K74:K75,G74:G75)/G73</f>
        <v>0</v>
      </c>
      <c r="L73" s="58"/>
      <c r="M73" s="56">
        <f t="shared" ref="M73" si="38">K73+L73</f>
        <v>0</v>
      </c>
      <c r="N73" s="56">
        <f t="shared" ref="N73" si="39">K73*G73</f>
        <v>0</v>
      </c>
      <c r="O73" s="56">
        <f t="shared" ref="O73" si="40">L73*G73</f>
        <v>0</v>
      </c>
      <c r="P73" s="56">
        <f t="shared" ref="P73" si="41">M73*G73</f>
        <v>0</v>
      </c>
    </row>
    <row r="74" spans="1:16" ht="11.45" customHeight="1" outlineLevel="1" x14ac:dyDescent="0.2">
      <c r="A74" s="72">
        <f t="shared" si="1"/>
        <v>54</v>
      </c>
      <c r="B74" s="49"/>
      <c r="C74" s="2"/>
      <c r="D74" s="41" t="s">
        <v>64</v>
      </c>
      <c r="E74" s="9" t="s">
        <v>6</v>
      </c>
      <c r="F74" s="43"/>
      <c r="G74" s="60">
        <f t="shared" si="27"/>
        <v>16</v>
      </c>
      <c r="H74" s="56"/>
      <c r="I74" s="56"/>
      <c r="J74" s="56">
        <v>16</v>
      </c>
      <c r="K74" s="58"/>
      <c r="L74" s="56"/>
      <c r="M74" s="56"/>
      <c r="N74" s="56"/>
      <c r="O74" s="56"/>
      <c r="P74" s="56"/>
    </row>
    <row r="75" spans="1:16" ht="11.45" customHeight="1" outlineLevel="1" x14ac:dyDescent="0.2">
      <c r="A75" s="72">
        <f t="shared" si="1"/>
        <v>55</v>
      </c>
      <c r="B75" s="49"/>
      <c r="C75" s="42"/>
      <c r="D75" s="8" t="s">
        <v>7</v>
      </c>
      <c r="E75" s="9" t="s">
        <v>6</v>
      </c>
      <c r="F75" s="12"/>
      <c r="G75" s="56">
        <f>G73</f>
        <v>16</v>
      </c>
      <c r="H75" s="60">
        <v>123</v>
      </c>
      <c r="I75" s="56">
        <v>115</v>
      </c>
      <c r="J75" s="56">
        <v>117</v>
      </c>
      <c r="K75" s="58"/>
      <c r="L75" s="64"/>
      <c r="M75" s="56"/>
      <c r="N75" s="56"/>
      <c r="O75" s="56"/>
      <c r="P75" s="56"/>
    </row>
    <row r="76" spans="1:16" ht="22.5" outlineLevel="1" x14ac:dyDescent="0.2">
      <c r="A76" s="72">
        <f t="shared" si="1"/>
        <v>56</v>
      </c>
      <c r="B76" s="49"/>
      <c r="C76" s="2"/>
      <c r="D76" s="2" t="s">
        <v>116</v>
      </c>
      <c r="E76" s="10" t="s">
        <v>6</v>
      </c>
      <c r="F76" s="40"/>
      <c r="G76" s="56">
        <f t="shared" si="27"/>
        <v>923</v>
      </c>
      <c r="H76" s="60">
        <v>467</v>
      </c>
      <c r="I76" s="56">
        <v>265</v>
      </c>
      <c r="J76" s="56">
        <v>191</v>
      </c>
      <c r="K76" s="58"/>
      <c r="L76" s="58"/>
      <c r="M76" s="56">
        <f t="shared" ref="M76:M79" si="42">K76+L76</f>
        <v>0</v>
      </c>
      <c r="N76" s="56">
        <f t="shared" ref="N76:N79" si="43">K76*G76</f>
        <v>0</v>
      </c>
      <c r="O76" s="56">
        <f t="shared" ref="O76:O79" si="44">L76*G76</f>
        <v>0</v>
      </c>
      <c r="P76" s="56">
        <f t="shared" ref="P76:P79" si="45">M76*G76</f>
        <v>0</v>
      </c>
    </row>
    <row r="77" spans="1:16" ht="22.5" outlineLevel="1" x14ac:dyDescent="0.2">
      <c r="A77" s="72">
        <f t="shared" si="1"/>
        <v>57</v>
      </c>
      <c r="B77" s="49"/>
      <c r="C77" s="2"/>
      <c r="D77" s="2" t="s">
        <v>117</v>
      </c>
      <c r="E77" s="10" t="s">
        <v>6</v>
      </c>
      <c r="F77" s="40"/>
      <c r="G77" s="56">
        <f t="shared" si="27"/>
        <v>202</v>
      </c>
      <c r="H77" s="60">
        <v>76</v>
      </c>
      <c r="I77" s="56">
        <v>43</v>
      </c>
      <c r="J77" s="56">
        <v>83</v>
      </c>
      <c r="K77" s="58"/>
      <c r="L77" s="58"/>
      <c r="M77" s="56">
        <f t="shared" si="42"/>
        <v>0</v>
      </c>
      <c r="N77" s="56">
        <f t="shared" si="43"/>
        <v>0</v>
      </c>
      <c r="O77" s="56">
        <f t="shared" si="44"/>
        <v>0</v>
      </c>
      <c r="P77" s="56">
        <f t="shared" si="45"/>
        <v>0</v>
      </c>
    </row>
    <row r="78" spans="1:16" ht="22.5" outlineLevel="1" x14ac:dyDescent="0.2">
      <c r="A78" s="72">
        <f t="shared" si="1"/>
        <v>58</v>
      </c>
      <c r="B78" s="49"/>
      <c r="C78" s="2"/>
      <c r="D78" s="2" t="s">
        <v>118</v>
      </c>
      <c r="E78" s="10" t="s">
        <v>6</v>
      </c>
      <c r="F78" s="40"/>
      <c r="G78" s="56">
        <f t="shared" si="27"/>
        <v>7</v>
      </c>
      <c r="H78" s="60">
        <v>3</v>
      </c>
      <c r="I78" s="56">
        <v>3</v>
      </c>
      <c r="J78" s="56">
        <v>1</v>
      </c>
      <c r="K78" s="58"/>
      <c r="L78" s="58"/>
      <c r="M78" s="56">
        <f t="shared" si="42"/>
        <v>0</v>
      </c>
      <c r="N78" s="56">
        <f t="shared" si="43"/>
        <v>0</v>
      </c>
      <c r="O78" s="56">
        <f t="shared" si="44"/>
        <v>0</v>
      </c>
      <c r="P78" s="56">
        <f t="shared" si="45"/>
        <v>0</v>
      </c>
    </row>
    <row r="79" spans="1:16" ht="78.75" outlineLevel="1" x14ac:dyDescent="0.2">
      <c r="A79" s="72">
        <f t="shared" si="1"/>
        <v>59</v>
      </c>
      <c r="B79" s="49"/>
      <c r="C79" s="2"/>
      <c r="D79" s="2" t="s">
        <v>119</v>
      </c>
      <c r="E79" s="10" t="s">
        <v>8</v>
      </c>
      <c r="F79" s="40"/>
      <c r="G79" s="56">
        <f t="shared" si="27"/>
        <v>7790</v>
      </c>
      <c r="H79" s="60">
        <v>3920</v>
      </c>
      <c r="I79" s="56">
        <v>2020</v>
      </c>
      <c r="J79" s="56">
        <v>1850</v>
      </c>
      <c r="K79" s="56">
        <f>SUMPRODUCT(K80:K81,G80:G81)/G79</f>
        <v>0</v>
      </c>
      <c r="L79" s="58"/>
      <c r="M79" s="56">
        <f t="shared" si="42"/>
        <v>0</v>
      </c>
      <c r="N79" s="56">
        <f t="shared" si="43"/>
        <v>0</v>
      </c>
      <c r="O79" s="56">
        <f t="shared" si="44"/>
        <v>0</v>
      </c>
      <c r="P79" s="56">
        <f t="shared" si="45"/>
        <v>0</v>
      </c>
    </row>
    <row r="80" spans="1:16" ht="11.25" outlineLevel="1" x14ac:dyDescent="0.2">
      <c r="A80" s="72">
        <f t="shared" si="1"/>
        <v>60</v>
      </c>
      <c r="B80" s="49"/>
      <c r="C80" s="2"/>
      <c r="D80" s="41" t="s">
        <v>120</v>
      </c>
      <c r="E80" s="9" t="s">
        <v>8</v>
      </c>
      <c r="F80" s="41"/>
      <c r="G80" s="56">
        <f t="shared" si="27"/>
        <v>7790</v>
      </c>
      <c r="H80" s="60">
        <v>3920</v>
      </c>
      <c r="I80" s="56">
        <v>2020</v>
      </c>
      <c r="J80" s="56">
        <v>1850</v>
      </c>
      <c r="K80" s="58"/>
      <c r="L80" s="56"/>
      <c r="M80" s="56"/>
      <c r="N80" s="56"/>
      <c r="O80" s="56"/>
      <c r="P80" s="56"/>
    </row>
    <row r="81" spans="1:16" ht="11.45" customHeight="1" outlineLevel="1" x14ac:dyDescent="0.2">
      <c r="A81" s="72">
        <f t="shared" si="1"/>
        <v>61</v>
      </c>
      <c r="B81" s="49"/>
      <c r="C81" s="42"/>
      <c r="D81" s="8" t="s">
        <v>106</v>
      </c>
      <c r="E81" s="9" t="s">
        <v>8</v>
      </c>
      <c r="F81" s="12"/>
      <c r="G81" s="56">
        <f>G79</f>
        <v>7790</v>
      </c>
      <c r="H81" s="60">
        <v>123</v>
      </c>
      <c r="I81" s="56">
        <v>115</v>
      </c>
      <c r="J81" s="56">
        <v>117</v>
      </c>
      <c r="K81" s="58"/>
      <c r="L81" s="64"/>
      <c r="M81" s="56"/>
      <c r="N81" s="56"/>
      <c r="O81" s="56"/>
      <c r="P81" s="56"/>
    </row>
    <row r="82" spans="1:16" ht="78.75" outlineLevel="1" x14ac:dyDescent="0.2">
      <c r="A82" s="72">
        <f t="shared" si="1"/>
        <v>62</v>
      </c>
      <c r="B82" s="49"/>
      <c r="C82" s="2"/>
      <c r="D82" s="2" t="s">
        <v>121</v>
      </c>
      <c r="E82" s="10" t="s">
        <v>8</v>
      </c>
      <c r="F82" s="40"/>
      <c r="G82" s="56">
        <f t="shared" si="27"/>
        <v>5580</v>
      </c>
      <c r="H82" s="60">
        <v>2950</v>
      </c>
      <c r="I82" s="56">
        <v>1810</v>
      </c>
      <c r="J82" s="56">
        <v>820</v>
      </c>
      <c r="K82" s="56">
        <f>SUMPRODUCT(K83:K84,G83:G84)/G82</f>
        <v>0</v>
      </c>
      <c r="L82" s="58"/>
      <c r="M82" s="56">
        <f t="shared" ref="M82" si="46">K82+L82</f>
        <v>0</v>
      </c>
      <c r="N82" s="56">
        <f t="shared" ref="N82" si="47">K82*G82</f>
        <v>0</v>
      </c>
      <c r="O82" s="56">
        <f t="shared" ref="O82" si="48">L82*G82</f>
        <v>0</v>
      </c>
      <c r="P82" s="56">
        <f t="shared" ref="P82" si="49">M82*G82</f>
        <v>0</v>
      </c>
    </row>
    <row r="83" spans="1:16" ht="11.25" outlineLevel="1" x14ac:dyDescent="0.2">
      <c r="A83" s="72">
        <f t="shared" si="1"/>
        <v>63</v>
      </c>
      <c r="B83" s="49"/>
      <c r="C83" s="2"/>
      <c r="D83" s="41" t="s">
        <v>63</v>
      </c>
      <c r="E83" s="9" t="s">
        <v>8</v>
      </c>
      <c r="F83" s="41"/>
      <c r="G83" s="56">
        <f t="shared" si="27"/>
        <v>5580</v>
      </c>
      <c r="H83" s="60">
        <v>2950</v>
      </c>
      <c r="I83" s="56">
        <v>1810</v>
      </c>
      <c r="J83" s="56">
        <v>820</v>
      </c>
      <c r="K83" s="58"/>
      <c r="L83" s="56"/>
      <c r="M83" s="56"/>
      <c r="N83" s="56"/>
      <c r="O83" s="56"/>
      <c r="P83" s="56"/>
    </row>
    <row r="84" spans="1:16" ht="11.45" customHeight="1" outlineLevel="1" x14ac:dyDescent="0.2">
      <c r="A84" s="72">
        <f t="shared" si="1"/>
        <v>64</v>
      </c>
      <c r="B84" s="49"/>
      <c r="C84" s="42"/>
      <c r="D84" s="8" t="s">
        <v>106</v>
      </c>
      <c r="E84" s="9" t="s">
        <v>8</v>
      </c>
      <c r="F84" s="12"/>
      <c r="G84" s="56">
        <f>G82</f>
        <v>5580</v>
      </c>
      <c r="H84" s="60">
        <v>123</v>
      </c>
      <c r="I84" s="56">
        <v>115</v>
      </c>
      <c r="J84" s="56">
        <v>117</v>
      </c>
      <c r="K84" s="58"/>
      <c r="L84" s="64"/>
      <c r="M84" s="56"/>
      <c r="N84" s="56"/>
      <c r="O84" s="56"/>
      <c r="P84" s="56"/>
    </row>
    <row r="85" spans="1:16" ht="78.75" outlineLevel="1" x14ac:dyDescent="0.2">
      <c r="A85" s="72">
        <f t="shared" si="1"/>
        <v>65</v>
      </c>
      <c r="B85" s="49"/>
      <c r="C85" s="2"/>
      <c r="D85" s="2" t="s">
        <v>62</v>
      </c>
      <c r="E85" s="10" t="s">
        <v>8</v>
      </c>
      <c r="F85" s="40"/>
      <c r="G85" s="56">
        <f t="shared" si="27"/>
        <v>8910</v>
      </c>
      <c r="H85" s="60">
        <v>4210</v>
      </c>
      <c r="I85" s="56">
        <v>2080</v>
      </c>
      <c r="J85" s="56">
        <v>2620</v>
      </c>
      <c r="K85" s="56">
        <f>SUMPRODUCT(K86:K87,G86:G87)/G85</f>
        <v>0</v>
      </c>
      <c r="L85" s="58"/>
      <c r="M85" s="56">
        <f t="shared" ref="M85" si="50">K85+L85</f>
        <v>0</v>
      </c>
      <c r="N85" s="56">
        <f t="shared" ref="N85" si="51">K85*G85</f>
        <v>0</v>
      </c>
      <c r="O85" s="56">
        <f t="shared" ref="O85" si="52">L85*G85</f>
        <v>0</v>
      </c>
      <c r="P85" s="56">
        <f t="shared" ref="P85" si="53">M85*G85</f>
        <v>0</v>
      </c>
    </row>
    <row r="86" spans="1:16" ht="11.25" outlineLevel="1" x14ac:dyDescent="0.2">
      <c r="A86" s="72">
        <f t="shared" si="1"/>
        <v>66</v>
      </c>
      <c r="B86" s="49"/>
      <c r="C86" s="2"/>
      <c r="D86" s="41" t="s">
        <v>122</v>
      </c>
      <c r="E86" s="9" t="s">
        <v>8</v>
      </c>
      <c r="F86" s="41"/>
      <c r="G86" s="56">
        <f t="shared" si="27"/>
        <v>8910</v>
      </c>
      <c r="H86" s="60">
        <v>4210</v>
      </c>
      <c r="I86" s="56">
        <v>2080</v>
      </c>
      <c r="J86" s="56">
        <v>2620</v>
      </c>
      <c r="K86" s="58"/>
      <c r="L86" s="56"/>
      <c r="M86" s="56"/>
      <c r="N86" s="56"/>
      <c r="O86" s="56"/>
      <c r="P86" s="56"/>
    </row>
    <row r="87" spans="1:16" ht="11.45" customHeight="1" outlineLevel="1" x14ac:dyDescent="0.2">
      <c r="A87" s="72">
        <f t="shared" ref="A87:A126" si="54">A86+1</f>
        <v>67</v>
      </c>
      <c r="B87" s="49"/>
      <c r="C87" s="42"/>
      <c r="D87" s="8" t="s">
        <v>106</v>
      </c>
      <c r="E87" s="9" t="s">
        <v>8</v>
      </c>
      <c r="F87" s="12"/>
      <c r="G87" s="56">
        <f>G85</f>
        <v>8910</v>
      </c>
      <c r="H87" s="60">
        <v>123</v>
      </c>
      <c r="I87" s="56">
        <v>115</v>
      </c>
      <c r="J87" s="56">
        <v>117</v>
      </c>
      <c r="K87" s="58"/>
      <c r="L87" s="64"/>
      <c r="M87" s="56"/>
      <c r="N87" s="56"/>
      <c r="O87" s="56"/>
      <c r="P87" s="56"/>
    </row>
    <row r="88" spans="1:16" ht="78.75" outlineLevel="1" x14ac:dyDescent="0.2">
      <c r="A88" s="72">
        <f t="shared" si="54"/>
        <v>68</v>
      </c>
      <c r="B88" s="49"/>
      <c r="C88" s="2"/>
      <c r="D88" s="2" t="s">
        <v>123</v>
      </c>
      <c r="E88" s="10" t="s">
        <v>8</v>
      </c>
      <c r="F88" s="40"/>
      <c r="G88" s="56">
        <f t="shared" si="27"/>
        <v>3060</v>
      </c>
      <c r="H88" s="56">
        <v>2250</v>
      </c>
      <c r="I88" s="56">
        <v>460</v>
      </c>
      <c r="J88" s="56">
        <v>350</v>
      </c>
      <c r="K88" s="56">
        <f>SUMPRODUCT(K89:K90,G89:G90)/G88</f>
        <v>0</v>
      </c>
      <c r="L88" s="58"/>
      <c r="M88" s="56">
        <f t="shared" ref="M88" si="55">K88+L88</f>
        <v>0</v>
      </c>
      <c r="N88" s="56">
        <f t="shared" ref="N88" si="56">K88*G88</f>
        <v>0</v>
      </c>
      <c r="O88" s="56">
        <f t="shared" ref="O88" si="57">L88*G88</f>
        <v>0</v>
      </c>
      <c r="P88" s="56">
        <f t="shared" ref="P88" si="58">M88*G88</f>
        <v>0</v>
      </c>
    </row>
    <row r="89" spans="1:16" ht="11.25" outlineLevel="1" x14ac:dyDescent="0.2">
      <c r="A89" s="72">
        <f t="shared" si="54"/>
        <v>69</v>
      </c>
      <c r="B89" s="49"/>
      <c r="C89" s="2"/>
      <c r="D89" s="41" t="s">
        <v>124</v>
      </c>
      <c r="E89" s="9" t="s">
        <v>8</v>
      </c>
      <c r="F89" s="41"/>
      <c r="G89" s="56">
        <f t="shared" si="27"/>
        <v>3060</v>
      </c>
      <c r="H89" s="56">
        <v>2250</v>
      </c>
      <c r="I89" s="56">
        <v>460</v>
      </c>
      <c r="J89" s="56">
        <v>350</v>
      </c>
      <c r="K89" s="58"/>
      <c r="L89" s="56"/>
      <c r="M89" s="56"/>
      <c r="N89" s="56"/>
      <c r="O89" s="56"/>
      <c r="P89" s="56"/>
    </row>
    <row r="90" spans="1:16" ht="11.45" customHeight="1" outlineLevel="1" x14ac:dyDescent="0.2">
      <c r="A90" s="72">
        <f t="shared" si="54"/>
        <v>70</v>
      </c>
      <c r="B90" s="49"/>
      <c r="C90" s="42"/>
      <c r="D90" s="8" t="s">
        <v>106</v>
      </c>
      <c r="E90" s="9" t="s">
        <v>8</v>
      </c>
      <c r="F90" s="12"/>
      <c r="G90" s="56">
        <f>G88</f>
        <v>3060</v>
      </c>
      <c r="H90" s="60">
        <v>123</v>
      </c>
      <c r="I90" s="56">
        <v>115</v>
      </c>
      <c r="J90" s="56">
        <v>117</v>
      </c>
      <c r="K90" s="58"/>
      <c r="L90" s="64"/>
      <c r="M90" s="56"/>
      <c r="N90" s="56"/>
      <c r="O90" s="56"/>
      <c r="P90" s="56"/>
    </row>
    <row r="91" spans="1:16" ht="78.75" outlineLevel="1" x14ac:dyDescent="0.2">
      <c r="A91" s="72">
        <f t="shared" si="54"/>
        <v>71</v>
      </c>
      <c r="B91" s="49"/>
      <c r="C91" s="2"/>
      <c r="D91" s="2" t="s">
        <v>125</v>
      </c>
      <c r="E91" s="10" t="s">
        <v>8</v>
      </c>
      <c r="F91" s="40"/>
      <c r="G91" s="56">
        <f t="shared" si="27"/>
        <v>5130</v>
      </c>
      <c r="H91" s="56">
        <v>3560</v>
      </c>
      <c r="I91" s="56">
        <v>1270</v>
      </c>
      <c r="J91" s="56">
        <v>300</v>
      </c>
      <c r="K91" s="56">
        <f>SUMPRODUCT(K92:K93,G92:G93)/G91</f>
        <v>0</v>
      </c>
      <c r="L91" s="58"/>
      <c r="M91" s="56">
        <f t="shared" ref="M91" si="59">K91+L91</f>
        <v>0</v>
      </c>
      <c r="N91" s="56">
        <f t="shared" ref="N91" si="60">K91*G91</f>
        <v>0</v>
      </c>
      <c r="O91" s="56">
        <f t="shared" ref="O91" si="61">L91*G91</f>
        <v>0</v>
      </c>
      <c r="P91" s="56">
        <f t="shared" ref="P91" si="62">M91*G91</f>
        <v>0</v>
      </c>
    </row>
    <row r="92" spans="1:16" ht="11.25" outlineLevel="1" x14ac:dyDescent="0.2">
      <c r="A92" s="72">
        <f t="shared" si="54"/>
        <v>72</v>
      </c>
      <c r="B92" s="49"/>
      <c r="C92" s="2"/>
      <c r="D92" s="41" t="s">
        <v>126</v>
      </c>
      <c r="E92" s="9" t="s">
        <v>8</v>
      </c>
      <c r="F92" s="41"/>
      <c r="G92" s="56">
        <f t="shared" si="27"/>
        <v>5130</v>
      </c>
      <c r="H92" s="56">
        <v>3560</v>
      </c>
      <c r="I92" s="56">
        <v>1270</v>
      </c>
      <c r="J92" s="56">
        <v>300</v>
      </c>
      <c r="K92" s="58"/>
      <c r="L92" s="56"/>
      <c r="M92" s="56"/>
      <c r="N92" s="56"/>
      <c r="O92" s="56"/>
      <c r="P92" s="56"/>
    </row>
    <row r="93" spans="1:16" ht="11.45" customHeight="1" outlineLevel="1" x14ac:dyDescent="0.2">
      <c r="A93" s="72">
        <f t="shared" si="54"/>
        <v>73</v>
      </c>
      <c r="B93" s="49"/>
      <c r="C93" s="42"/>
      <c r="D93" s="8" t="s">
        <v>106</v>
      </c>
      <c r="E93" s="9" t="s">
        <v>8</v>
      </c>
      <c r="F93" s="12"/>
      <c r="G93" s="56">
        <f>G91</f>
        <v>5130</v>
      </c>
      <c r="H93" s="60">
        <v>123</v>
      </c>
      <c r="I93" s="56">
        <v>115</v>
      </c>
      <c r="J93" s="56">
        <v>117</v>
      </c>
      <c r="K93" s="58"/>
      <c r="L93" s="64"/>
      <c r="M93" s="56"/>
      <c r="N93" s="56"/>
      <c r="O93" s="56"/>
      <c r="P93" s="56"/>
    </row>
    <row r="94" spans="1:16" ht="78.75" outlineLevel="1" x14ac:dyDescent="0.2">
      <c r="A94" s="72">
        <f t="shared" si="54"/>
        <v>74</v>
      </c>
      <c r="B94" s="49"/>
      <c r="C94" s="2"/>
      <c r="D94" s="2" t="s">
        <v>127</v>
      </c>
      <c r="E94" s="10" t="s">
        <v>8</v>
      </c>
      <c r="F94" s="40"/>
      <c r="G94" s="56">
        <f t="shared" si="27"/>
        <v>1970</v>
      </c>
      <c r="H94" s="56">
        <v>1410</v>
      </c>
      <c r="I94" s="56">
        <v>70</v>
      </c>
      <c r="J94" s="56">
        <v>490</v>
      </c>
      <c r="K94" s="56">
        <f>SUMPRODUCT(K95:K96,G95:G96)/G94</f>
        <v>0</v>
      </c>
      <c r="L94" s="58"/>
      <c r="M94" s="56">
        <f t="shared" ref="M94" si="63">K94+L94</f>
        <v>0</v>
      </c>
      <c r="N94" s="56">
        <f t="shared" ref="N94" si="64">K94*G94</f>
        <v>0</v>
      </c>
      <c r="O94" s="56">
        <f t="shared" ref="O94" si="65">L94*G94</f>
        <v>0</v>
      </c>
      <c r="P94" s="56">
        <f t="shared" ref="P94" si="66">M94*G94</f>
        <v>0</v>
      </c>
    </row>
    <row r="95" spans="1:16" ht="11.25" outlineLevel="1" x14ac:dyDescent="0.2">
      <c r="A95" s="72">
        <f t="shared" si="54"/>
        <v>75</v>
      </c>
      <c r="B95" s="49"/>
      <c r="C95" s="2"/>
      <c r="D95" s="41" t="s">
        <v>128</v>
      </c>
      <c r="E95" s="9" t="s">
        <v>8</v>
      </c>
      <c r="F95" s="41"/>
      <c r="G95" s="56">
        <f t="shared" si="27"/>
        <v>1970</v>
      </c>
      <c r="H95" s="56">
        <v>1410</v>
      </c>
      <c r="I95" s="56">
        <v>70</v>
      </c>
      <c r="J95" s="56">
        <v>490</v>
      </c>
      <c r="K95" s="58"/>
      <c r="L95" s="56"/>
      <c r="M95" s="56"/>
      <c r="N95" s="56"/>
      <c r="O95" s="56"/>
      <c r="P95" s="56"/>
    </row>
    <row r="96" spans="1:16" ht="11.45" customHeight="1" outlineLevel="1" x14ac:dyDescent="0.2">
      <c r="A96" s="72">
        <f t="shared" si="54"/>
        <v>76</v>
      </c>
      <c r="B96" s="49"/>
      <c r="C96" s="42"/>
      <c r="D96" s="8" t="s">
        <v>106</v>
      </c>
      <c r="E96" s="9" t="s">
        <v>8</v>
      </c>
      <c r="F96" s="12"/>
      <c r="G96" s="56">
        <f>G94</f>
        <v>1970</v>
      </c>
      <c r="H96" s="60">
        <v>123</v>
      </c>
      <c r="I96" s="56">
        <v>115</v>
      </c>
      <c r="J96" s="56">
        <v>117</v>
      </c>
      <c r="K96" s="58"/>
      <c r="L96" s="64"/>
      <c r="M96" s="56"/>
      <c r="N96" s="56"/>
      <c r="O96" s="56"/>
      <c r="P96" s="56"/>
    </row>
    <row r="97" spans="1:16" ht="78.75" outlineLevel="1" x14ac:dyDescent="0.2">
      <c r="A97" s="72">
        <f t="shared" si="54"/>
        <v>77</v>
      </c>
      <c r="B97" s="49"/>
      <c r="C97" s="2"/>
      <c r="D97" s="2" t="s">
        <v>129</v>
      </c>
      <c r="E97" s="10" t="s">
        <v>8</v>
      </c>
      <c r="F97" s="40"/>
      <c r="G97" s="56">
        <f t="shared" si="27"/>
        <v>320</v>
      </c>
      <c r="H97" s="56"/>
      <c r="I97" s="56"/>
      <c r="J97" s="56">
        <v>320</v>
      </c>
      <c r="K97" s="56">
        <f>SUMPRODUCT(K98:K99,G98:G99)/G97</f>
        <v>0</v>
      </c>
      <c r="L97" s="58"/>
      <c r="M97" s="56">
        <f t="shared" ref="M97" si="67">K97+L97</f>
        <v>0</v>
      </c>
      <c r="N97" s="56">
        <f t="shared" ref="N97" si="68">K97*G97</f>
        <v>0</v>
      </c>
      <c r="O97" s="56">
        <f t="shared" ref="O97" si="69">L97*G97</f>
        <v>0</v>
      </c>
      <c r="P97" s="56">
        <f t="shared" ref="P97" si="70">M97*G97</f>
        <v>0</v>
      </c>
    </row>
    <row r="98" spans="1:16" ht="11.25" outlineLevel="1" x14ac:dyDescent="0.2">
      <c r="A98" s="72">
        <f t="shared" si="54"/>
        <v>78</v>
      </c>
      <c r="B98" s="49"/>
      <c r="C98" s="2"/>
      <c r="D98" s="41" t="s">
        <v>130</v>
      </c>
      <c r="E98" s="9" t="s">
        <v>8</v>
      </c>
      <c r="F98" s="41"/>
      <c r="G98" s="56">
        <f t="shared" si="27"/>
        <v>320</v>
      </c>
      <c r="H98" s="56"/>
      <c r="I98" s="56"/>
      <c r="J98" s="56">
        <v>320</v>
      </c>
      <c r="K98" s="58"/>
      <c r="L98" s="56"/>
      <c r="M98" s="56"/>
      <c r="N98" s="56"/>
      <c r="O98" s="56"/>
      <c r="P98" s="56"/>
    </row>
    <row r="99" spans="1:16" ht="11.45" customHeight="1" outlineLevel="1" x14ac:dyDescent="0.2">
      <c r="A99" s="72">
        <f t="shared" si="54"/>
        <v>79</v>
      </c>
      <c r="B99" s="49"/>
      <c r="C99" s="42"/>
      <c r="D99" s="8" t="s">
        <v>106</v>
      </c>
      <c r="E99" s="9" t="s">
        <v>8</v>
      </c>
      <c r="F99" s="12"/>
      <c r="G99" s="56">
        <f>G97</f>
        <v>320</v>
      </c>
      <c r="H99" s="60">
        <v>123</v>
      </c>
      <c r="I99" s="56">
        <v>115</v>
      </c>
      <c r="J99" s="56">
        <v>117</v>
      </c>
      <c r="K99" s="58"/>
      <c r="L99" s="64"/>
      <c r="M99" s="56"/>
      <c r="N99" s="56"/>
      <c r="O99" s="56"/>
      <c r="P99" s="56"/>
    </row>
    <row r="100" spans="1:16" ht="78.75" outlineLevel="1" x14ac:dyDescent="0.2">
      <c r="A100" s="72">
        <f t="shared" si="54"/>
        <v>80</v>
      </c>
      <c r="B100" s="49"/>
      <c r="C100" s="2"/>
      <c r="D100" s="2" t="s">
        <v>131</v>
      </c>
      <c r="E100" s="10" t="s">
        <v>8</v>
      </c>
      <c r="F100" s="40"/>
      <c r="G100" s="56">
        <f t="shared" si="27"/>
        <v>1930</v>
      </c>
      <c r="H100" s="56">
        <v>1460</v>
      </c>
      <c r="I100" s="56">
        <v>320</v>
      </c>
      <c r="J100" s="56">
        <v>150</v>
      </c>
      <c r="K100" s="56">
        <f>SUMPRODUCT(K101:K102,G101:G102)/G100</f>
        <v>0</v>
      </c>
      <c r="L100" s="58"/>
      <c r="M100" s="56">
        <f t="shared" ref="M100" si="71">K100+L100</f>
        <v>0</v>
      </c>
      <c r="N100" s="56">
        <f t="shared" ref="N100" si="72">K100*G100</f>
        <v>0</v>
      </c>
      <c r="O100" s="56">
        <f t="shared" ref="O100" si="73">L100*G100</f>
        <v>0</v>
      </c>
      <c r="P100" s="56">
        <f t="shared" ref="P100" si="74">M100*G100</f>
        <v>0</v>
      </c>
    </row>
    <row r="101" spans="1:16" ht="11.25" outlineLevel="1" x14ac:dyDescent="0.2">
      <c r="A101" s="72">
        <f t="shared" si="54"/>
        <v>81</v>
      </c>
      <c r="B101" s="49"/>
      <c r="C101" s="2"/>
      <c r="D101" s="41" t="s">
        <v>132</v>
      </c>
      <c r="E101" s="9" t="s">
        <v>8</v>
      </c>
      <c r="F101" s="41"/>
      <c r="G101" s="56">
        <f t="shared" si="27"/>
        <v>1930</v>
      </c>
      <c r="H101" s="56">
        <v>1460</v>
      </c>
      <c r="I101" s="56">
        <v>320</v>
      </c>
      <c r="J101" s="56">
        <v>150</v>
      </c>
      <c r="K101" s="58"/>
      <c r="L101" s="56"/>
      <c r="M101" s="56"/>
      <c r="N101" s="56"/>
      <c r="O101" s="56"/>
      <c r="P101" s="56"/>
    </row>
    <row r="102" spans="1:16" ht="11.45" customHeight="1" outlineLevel="1" x14ac:dyDescent="0.2">
      <c r="A102" s="72">
        <f t="shared" si="54"/>
        <v>82</v>
      </c>
      <c r="B102" s="49"/>
      <c r="C102" s="42"/>
      <c r="D102" s="8" t="s">
        <v>106</v>
      </c>
      <c r="E102" s="9" t="s">
        <v>8</v>
      </c>
      <c r="F102" s="12"/>
      <c r="G102" s="56">
        <f>G100</f>
        <v>1930</v>
      </c>
      <c r="H102" s="60">
        <v>123</v>
      </c>
      <c r="I102" s="56">
        <v>115</v>
      </c>
      <c r="J102" s="56">
        <v>117</v>
      </c>
      <c r="K102" s="58"/>
      <c r="L102" s="64"/>
      <c r="M102" s="56"/>
      <c r="N102" s="56"/>
      <c r="O102" s="56"/>
      <c r="P102" s="56"/>
    </row>
    <row r="103" spans="1:16" ht="67.5" outlineLevel="1" x14ac:dyDescent="0.2">
      <c r="A103" s="72">
        <f t="shared" si="54"/>
        <v>83</v>
      </c>
      <c r="B103" s="49"/>
      <c r="C103" s="2"/>
      <c r="D103" s="2" t="s">
        <v>61</v>
      </c>
      <c r="E103" s="10" t="s">
        <v>8</v>
      </c>
      <c r="F103" s="40"/>
      <c r="G103" s="56">
        <f t="shared" si="27"/>
        <v>2540</v>
      </c>
      <c r="H103" s="56">
        <v>1280</v>
      </c>
      <c r="I103" s="56">
        <v>680</v>
      </c>
      <c r="J103" s="56">
        <v>580</v>
      </c>
      <c r="K103" s="56">
        <f>SUMPRODUCT(K104:K105,G104:G105)/G103</f>
        <v>0</v>
      </c>
      <c r="L103" s="58"/>
      <c r="M103" s="56">
        <f t="shared" ref="M103" si="75">K103+L103</f>
        <v>0</v>
      </c>
      <c r="N103" s="56">
        <f>K103*G103</f>
        <v>0</v>
      </c>
      <c r="O103" s="56">
        <f>L103*G103</f>
        <v>0</v>
      </c>
      <c r="P103" s="56">
        <f t="shared" ref="P103" si="76">M103*G103</f>
        <v>0</v>
      </c>
    </row>
    <row r="104" spans="1:16" ht="11.45" customHeight="1" outlineLevel="1" x14ac:dyDescent="0.2">
      <c r="A104" s="72">
        <f t="shared" si="54"/>
        <v>84</v>
      </c>
      <c r="B104" s="49"/>
      <c r="C104" s="2"/>
      <c r="D104" s="41" t="s">
        <v>60</v>
      </c>
      <c r="E104" s="9" t="s">
        <v>8</v>
      </c>
      <c r="F104" s="41"/>
      <c r="G104" s="56">
        <f t="shared" si="27"/>
        <v>2540</v>
      </c>
      <c r="H104" s="56">
        <v>1280</v>
      </c>
      <c r="I104" s="56">
        <v>680</v>
      </c>
      <c r="J104" s="56">
        <v>580</v>
      </c>
      <c r="K104" s="58"/>
      <c r="L104" s="56"/>
      <c r="M104" s="56"/>
      <c r="N104" s="56"/>
      <c r="O104" s="56"/>
      <c r="P104" s="56"/>
    </row>
    <row r="105" spans="1:16" ht="11.45" customHeight="1" outlineLevel="1" x14ac:dyDescent="0.2">
      <c r="A105" s="72">
        <f t="shared" si="54"/>
        <v>85</v>
      </c>
      <c r="B105" s="49"/>
      <c r="C105" s="42"/>
      <c r="D105" s="8" t="s">
        <v>106</v>
      </c>
      <c r="E105" s="9" t="s">
        <v>8</v>
      </c>
      <c r="F105" s="12"/>
      <c r="G105" s="56">
        <f>G103</f>
        <v>2540</v>
      </c>
      <c r="H105" s="60">
        <v>123</v>
      </c>
      <c r="I105" s="56">
        <v>115</v>
      </c>
      <c r="J105" s="56">
        <v>117</v>
      </c>
      <c r="K105" s="58"/>
      <c r="L105" s="64"/>
      <c r="M105" s="56"/>
      <c r="N105" s="56"/>
      <c r="O105" s="56"/>
      <c r="P105" s="56"/>
    </row>
    <row r="106" spans="1:16" ht="45" outlineLevel="1" x14ac:dyDescent="0.2">
      <c r="A106" s="72">
        <f t="shared" si="54"/>
        <v>86</v>
      </c>
      <c r="B106" s="49"/>
      <c r="C106" s="2"/>
      <c r="D106" s="2" t="s">
        <v>133</v>
      </c>
      <c r="E106" s="10" t="s">
        <v>8</v>
      </c>
      <c r="F106" s="40"/>
      <c r="G106" s="56">
        <f t="shared" si="27"/>
        <v>7790</v>
      </c>
      <c r="H106" s="56">
        <v>3920</v>
      </c>
      <c r="I106" s="56">
        <v>2020</v>
      </c>
      <c r="J106" s="56">
        <v>1850</v>
      </c>
      <c r="K106" s="58"/>
      <c r="L106" s="58"/>
      <c r="M106" s="56">
        <f t="shared" ref="M106:M111" si="77">K106+L106</f>
        <v>0</v>
      </c>
      <c r="N106" s="56">
        <f t="shared" ref="N106:N111" si="78">K106*G106</f>
        <v>0</v>
      </c>
      <c r="O106" s="56">
        <f t="shared" ref="O106:O111" si="79">L106*G106</f>
        <v>0</v>
      </c>
      <c r="P106" s="56">
        <f t="shared" ref="P106:P111" si="80">M106*G106</f>
        <v>0</v>
      </c>
    </row>
    <row r="107" spans="1:16" ht="45" outlineLevel="1" x14ac:dyDescent="0.2">
      <c r="A107" s="72">
        <f t="shared" si="54"/>
        <v>87</v>
      </c>
      <c r="B107" s="49"/>
      <c r="C107" s="2"/>
      <c r="D107" s="2" t="s">
        <v>134</v>
      </c>
      <c r="E107" s="10" t="s">
        <v>8</v>
      </c>
      <c r="F107" s="40"/>
      <c r="G107" s="56">
        <f t="shared" si="27"/>
        <v>5580</v>
      </c>
      <c r="H107" s="56">
        <v>2950</v>
      </c>
      <c r="I107" s="56">
        <v>1810</v>
      </c>
      <c r="J107" s="56">
        <v>820</v>
      </c>
      <c r="K107" s="58"/>
      <c r="L107" s="58"/>
      <c r="M107" s="56">
        <f t="shared" si="77"/>
        <v>0</v>
      </c>
      <c r="N107" s="56">
        <f t="shared" si="78"/>
        <v>0</v>
      </c>
      <c r="O107" s="56">
        <f t="shared" si="79"/>
        <v>0</v>
      </c>
      <c r="P107" s="56">
        <f t="shared" si="80"/>
        <v>0</v>
      </c>
    </row>
    <row r="108" spans="1:16" ht="45" outlineLevel="1" x14ac:dyDescent="0.2">
      <c r="A108" s="72">
        <f t="shared" si="54"/>
        <v>88</v>
      </c>
      <c r="B108" s="49"/>
      <c r="C108" s="2"/>
      <c r="D108" s="2" t="s">
        <v>135</v>
      </c>
      <c r="E108" s="10" t="s">
        <v>8</v>
      </c>
      <c r="F108" s="40"/>
      <c r="G108" s="56">
        <f t="shared" si="27"/>
        <v>8910</v>
      </c>
      <c r="H108" s="56">
        <v>4210</v>
      </c>
      <c r="I108" s="56">
        <v>2080</v>
      </c>
      <c r="J108" s="56">
        <v>2620</v>
      </c>
      <c r="K108" s="58"/>
      <c r="L108" s="58"/>
      <c r="M108" s="56">
        <f t="shared" si="77"/>
        <v>0</v>
      </c>
      <c r="N108" s="56">
        <f t="shared" si="78"/>
        <v>0</v>
      </c>
      <c r="O108" s="56">
        <f t="shared" si="79"/>
        <v>0</v>
      </c>
      <c r="P108" s="56">
        <f t="shared" si="80"/>
        <v>0</v>
      </c>
    </row>
    <row r="109" spans="1:16" ht="45" outlineLevel="1" x14ac:dyDescent="0.2">
      <c r="A109" s="72">
        <f t="shared" si="54"/>
        <v>89</v>
      </c>
      <c r="B109" s="49"/>
      <c r="C109" s="2"/>
      <c r="D109" s="2" t="s">
        <v>136</v>
      </c>
      <c r="E109" s="10" t="s">
        <v>8</v>
      </c>
      <c r="F109" s="40"/>
      <c r="G109" s="56">
        <f t="shared" si="27"/>
        <v>3060</v>
      </c>
      <c r="H109" s="56">
        <v>2250</v>
      </c>
      <c r="I109" s="56">
        <v>460</v>
      </c>
      <c r="J109" s="56">
        <v>350</v>
      </c>
      <c r="K109" s="58"/>
      <c r="L109" s="58"/>
      <c r="M109" s="56">
        <f t="shared" si="77"/>
        <v>0</v>
      </c>
      <c r="N109" s="56">
        <f t="shared" si="78"/>
        <v>0</v>
      </c>
      <c r="O109" s="56">
        <f t="shared" si="79"/>
        <v>0</v>
      </c>
      <c r="P109" s="56">
        <f t="shared" si="80"/>
        <v>0</v>
      </c>
    </row>
    <row r="110" spans="1:16" ht="45" outlineLevel="1" x14ac:dyDescent="0.2">
      <c r="A110" s="72">
        <f t="shared" si="54"/>
        <v>90</v>
      </c>
      <c r="B110" s="49"/>
      <c r="C110" s="2"/>
      <c r="D110" s="2" t="s">
        <v>137</v>
      </c>
      <c r="E110" s="10" t="s">
        <v>8</v>
      </c>
      <c r="F110" s="40"/>
      <c r="G110" s="56">
        <f t="shared" si="27"/>
        <v>5130</v>
      </c>
      <c r="H110" s="56">
        <v>3560</v>
      </c>
      <c r="I110" s="56">
        <v>1270</v>
      </c>
      <c r="J110" s="56">
        <v>300</v>
      </c>
      <c r="K110" s="58"/>
      <c r="L110" s="58"/>
      <c r="M110" s="56">
        <f t="shared" si="77"/>
        <v>0</v>
      </c>
      <c r="N110" s="56">
        <f t="shared" si="78"/>
        <v>0</v>
      </c>
      <c r="O110" s="56">
        <f t="shared" si="79"/>
        <v>0</v>
      </c>
      <c r="P110" s="56">
        <f t="shared" si="80"/>
        <v>0</v>
      </c>
    </row>
    <row r="111" spans="1:16" ht="45" outlineLevel="1" x14ac:dyDescent="0.2">
      <c r="A111" s="72">
        <f t="shared" si="54"/>
        <v>91</v>
      </c>
      <c r="B111" s="49"/>
      <c r="C111" s="2"/>
      <c r="D111" s="2" t="s">
        <v>138</v>
      </c>
      <c r="E111" s="10" t="s">
        <v>8</v>
      </c>
      <c r="F111" s="40"/>
      <c r="G111" s="56">
        <f t="shared" si="27"/>
        <v>1970</v>
      </c>
      <c r="H111" s="56">
        <v>1410</v>
      </c>
      <c r="I111" s="56">
        <v>70</v>
      </c>
      <c r="J111" s="56">
        <v>490</v>
      </c>
      <c r="K111" s="58"/>
      <c r="L111" s="58"/>
      <c r="M111" s="56">
        <f t="shared" si="77"/>
        <v>0</v>
      </c>
      <c r="N111" s="56">
        <f t="shared" si="78"/>
        <v>0</v>
      </c>
      <c r="O111" s="56">
        <f t="shared" si="79"/>
        <v>0</v>
      </c>
      <c r="P111" s="56">
        <f t="shared" si="80"/>
        <v>0</v>
      </c>
    </row>
    <row r="112" spans="1:16" ht="45" outlineLevel="1" x14ac:dyDescent="0.2">
      <c r="A112" s="72">
        <f t="shared" si="54"/>
        <v>92</v>
      </c>
      <c r="B112" s="49"/>
      <c r="C112" s="2"/>
      <c r="D112" s="2" t="s">
        <v>139</v>
      </c>
      <c r="E112" s="10" t="s">
        <v>8</v>
      </c>
      <c r="F112" s="40"/>
      <c r="G112" s="56">
        <f t="shared" si="27"/>
        <v>320</v>
      </c>
      <c r="H112" s="56"/>
      <c r="I112" s="56"/>
      <c r="J112" s="56">
        <v>320</v>
      </c>
      <c r="K112" s="58"/>
      <c r="L112" s="58"/>
      <c r="M112" s="56">
        <f t="shared" ref="M112:M113" si="81">K112+L112</f>
        <v>0</v>
      </c>
      <c r="N112" s="56">
        <f t="shared" ref="N112:N113" si="82">K112*G112</f>
        <v>0</v>
      </c>
      <c r="O112" s="56">
        <f t="shared" ref="O112:O113" si="83">L112*G112</f>
        <v>0</v>
      </c>
      <c r="P112" s="56">
        <f t="shared" ref="P112:P113" si="84">M112*G112</f>
        <v>0</v>
      </c>
    </row>
    <row r="113" spans="1:16" ht="45" outlineLevel="1" x14ac:dyDescent="0.2">
      <c r="A113" s="72">
        <f t="shared" si="54"/>
        <v>93</v>
      </c>
      <c r="B113" s="49"/>
      <c r="C113" s="2"/>
      <c r="D113" s="2" t="s">
        <v>140</v>
      </c>
      <c r="E113" s="10" t="s">
        <v>8</v>
      </c>
      <c r="F113" s="40"/>
      <c r="G113" s="56">
        <f t="shared" si="27"/>
        <v>1930</v>
      </c>
      <c r="H113" s="56">
        <v>1460</v>
      </c>
      <c r="I113" s="56">
        <v>320</v>
      </c>
      <c r="J113" s="56">
        <v>150</v>
      </c>
      <c r="K113" s="58"/>
      <c r="L113" s="58"/>
      <c r="M113" s="56">
        <f t="shared" si="81"/>
        <v>0</v>
      </c>
      <c r="N113" s="56">
        <f t="shared" si="82"/>
        <v>0</v>
      </c>
      <c r="O113" s="56">
        <f t="shared" si="83"/>
        <v>0</v>
      </c>
      <c r="P113" s="56">
        <f t="shared" si="84"/>
        <v>0</v>
      </c>
    </row>
    <row r="114" spans="1:16" ht="11.45" customHeight="1" outlineLevel="1" x14ac:dyDescent="0.2">
      <c r="A114" s="72">
        <f t="shared" si="54"/>
        <v>94</v>
      </c>
      <c r="B114" s="49"/>
      <c r="C114" s="2"/>
      <c r="D114" s="2" t="s">
        <v>107</v>
      </c>
      <c r="E114" s="10" t="s">
        <v>59</v>
      </c>
      <c r="F114" s="40"/>
      <c r="G114" s="56">
        <f t="shared" si="27"/>
        <v>810</v>
      </c>
      <c r="H114" s="56">
        <v>360</v>
      </c>
      <c r="I114" s="56">
        <v>220</v>
      </c>
      <c r="J114" s="56">
        <v>230</v>
      </c>
      <c r="K114" s="58"/>
      <c r="L114" s="58"/>
      <c r="M114" s="56">
        <f>K114+L114</f>
        <v>0</v>
      </c>
      <c r="N114" s="56">
        <f>K114*G114</f>
        <v>0</v>
      </c>
      <c r="O114" s="56">
        <f>L114*G114</f>
        <v>0</v>
      </c>
      <c r="P114" s="56">
        <f>M114*G114</f>
        <v>0</v>
      </c>
    </row>
    <row r="115" spans="1:16" ht="56.25" outlineLevel="1" x14ac:dyDescent="0.2">
      <c r="A115" s="72">
        <f t="shared" si="54"/>
        <v>95</v>
      </c>
      <c r="B115" s="49"/>
      <c r="C115" s="2"/>
      <c r="D115" s="2" t="s">
        <v>141</v>
      </c>
      <c r="E115" s="10" t="s">
        <v>6</v>
      </c>
      <c r="F115" s="41"/>
      <c r="G115" s="56">
        <f t="shared" si="27"/>
        <v>32</v>
      </c>
      <c r="H115" s="56">
        <v>4</v>
      </c>
      <c r="I115" s="56">
        <v>8</v>
      </c>
      <c r="J115" s="56">
        <v>20</v>
      </c>
      <c r="K115" s="58"/>
      <c r="L115" s="58"/>
      <c r="M115" s="56">
        <f t="shared" ref="M115:M124" si="85">K115+L115</f>
        <v>0</v>
      </c>
      <c r="N115" s="56">
        <f t="shared" ref="N115:N124" si="86">K115*G115</f>
        <v>0</v>
      </c>
      <c r="O115" s="56">
        <f t="shared" ref="O115:O124" si="87">L115*G115</f>
        <v>0</v>
      </c>
      <c r="P115" s="56">
        <f t="shared" ref="P115:P124" si="88">M115*G115</f>
        <v>0</v>
      </c>
    </row>
    <row r="116" spans="1:16" ht="56.25" outlineLevel="1" x14ac:dyDescent="0.2">
      <c r="A116" s="72">
        <f t="shared" si="54"/>
        <v>96</v>
      </c>
      <c r="B116" s="49"/>
      <c r="C116" s="2"/>
      <c r="D116" s="2" t="s">
        <v>142</v>
      </c>
      <c r="E116" s="10" t="s">
        <v>6</v>
      </c>
      <c r="F116" s="41"/>
      <c r="G116" s="56">
        <f t="shared" si="27"/>
        <v>34</v>
      </c>
      <c r="H116" s="56">
        <v>20</v>
      </c>
      <c r="I116" s="56">
        <v>4</v>
      </c>
      <c r="J116" s="56">
        <v>10</v>
      </c>
      <c r="K116" s="58"/>
      <c r="L116" s="58"/>
      <c r="M116" s="56">
        <f t="shared" si="85"/>
        <v>0</v>
      </c>
      <c r="N116" s="56">
        <f t="shared" si="86"/>
        <v>0</v>
      </c>
      <c r="O116" s="56">
        <f t="shared" si="87"/>
        <v>0</v>
      </c>
      <c r="P116" s="56">
        <f t="shared" si="88"/>
        <v>0</v>
      </c>
    </row>
    <row r="117" spans="1:16" ht="56.25" outlineLevel="1" x14ac:dyDescent="0.2">
      <c r="A117" s="72">
        <f t="shared" si="54"/>
        <v>97</v>
      </c>
      <c r="B117" s="49"/>
      <c r="C117" s="2"/>
      <c r="D117" s="2" t="s">
        <v>143</v>
      </c>
      <c r="E117" s="10" t="s">
        <v>6</v>
      </c>
      <c r="F117" s="41"/>
      <c r="G117" s="56">
        <f t="shared" si="27"/>
        <v>40</v>
      </c>
      <c r="H117" s="56">
        <v>20</v>
      </c>
      <c r="I117" s="56">
        <v>8</v>
      </c>
      <c r="J117" s="56">
        <v>12</v>
      </c>
      <c r="K117" s="58"/>
      <c r="L117" s="58"/>
      <c r="M117" s="56">
        <f t="shared" si="85"/>
        <v>0</v>
      </c>
      <c r="N117" s="56">
        <f t="shared" si="86"/>
        <v>0</v>
      </c>
      <c r="O117" s="56">
        <f t="shared" si="87"/>
        <v>0</v>
      </c>
      <c r="P117" s="56">
        <f t="shared" si="88"/>
        <v>0</v>
      </c>
    </row>
    <row r="118" spans="1:16" ht="22.5" outlineLevel="1" x14ac:dyDescent="0.2">
      <c r="A118" s="72">
        <f t="shared" si="54"/>
        <v>98</v>
      </c>
      <c r="B118" s="49"/>
      <c r="C118" s="2"/>
      <c r="D118" s="2" t="s">
        <v>144</v>
      </c>
      <c r="E118" s="10" t="s">
        <v>6</v>
      </c>
      <c r="F118" s="41"/>
      <c r="G118" s="56">
        <f t="shared" si="27"/>
        <v>1754</v>
      </c>
      <c r="H118" s="56">
        <v>934</v>
      </c>
      <c r="I118" s="56">
        <v>458</v>
      </c>
      <c r="J118" s="56">
        <v>362</v>
      </c>
      <c r="K118" s="58"/>
      <c r="L118" s="58"/>
      <c r="M118" s="56">
        <f t="shared" si="85"/>
        <v>0</v>
      </c>
      <c r="N118" s="56">
        <f t="shared" si="86"/>
        <v>0</v>
      </c>
      <c r="O118" s="56">
        <f t="shared" si="87"/>
        <v>0</v>
      </c>
      <c r="P118" s="56">
        <f t="shared" si="88"/>
        <v>0</v>
      </c>
    </row>
    <row r="119" spans="1:16" ht="11.25" outlineLevel="1" x14ac:dyDescent="0.2">
      <c r="A119" s="72">
        <f t="shared" si="54"/>
        <v>99</v>
      </c>
      <c r="B119" s="49"/>
      <c r="C119" s="2"/>
      <c r="D119" s="2" t="s">
        <v>70</v>
      </c>
      <c r="E119" s="10" t="s">
        <v>6</v>
      </c>
      <c r="F119" s="41"/>
      <c r="G119" s="56">
        <f t="shared" si="27"/>
        <v>877</v>
      </c>
      <c r="H119" s="56">
        <v>467</v>
      </c>
      <c r="I119" s="56">
        <v>229</v>
      </c>
      <c r="J119" s="56">
        <v>181</v>
      </c>
      <c r="K119" s="58"/>
      <c r="L119" s="58"/>
      <c r="M119" s="56">
        <f t="shared" si="85"/>
        <v>0</v>
      </c>
      <c r="N119" s="56">
        <f t="shared" si="86"/>
        <v>0</v>
      </c>
      <c r="O119" s="56">
        <f t="shared" si="87"/>
        <v>0</v>
      </c>
      <c r="P119" s="56">
        <f t="shared" si="88"/>
        <v>0</v>
      </c>
    </row>
    <row r="120" spans="1:16" ht="11.25" outlineLevel="1" x14ac:dyDescent="0.2">
      <c r="A120" s="72">
        <f t="shared" si="54"/>
        <v>100</v>
      </c>
      <c r="B120" s="49"/>
      <c r="C120" s="2"/>
      <c r="D120" s="2" t="s">
        <v>71</v>
      </c>
      <c r="E120" s="10" t="s">
        <v>8</v>
      </c>
      <c r="F120" s="41"/>
      <c r="G120" s="56">
        <f t="shared" si="27"/>
        <v>3508</v>
      </c>
      <c r="H120" s="56">
        <v>1868</v>
      </c>
      <c r="I120" s="56">
        <v>916</v>
      </c>
      <c r="J120" s="56">
        <v>724</v>
      </c>
      <c r="K120" s="58"/>
      <c r="L120" s="58"/>
      <c r="M120" s="56">
        <f t="shared" si="85"/>
        <v>0</v>
      </c>
      <c r="N120" s="56">
        <f t="shared" si="86"/>
        <v>0</v>
      </c>
      <c r="O120" s="56">
        <f t="shared" si="87"/>
        <v>0</v>
      </c>
      <c r="P120" s="56">
        <f t="shared" si="88"/>
        <v>0</v>
      </c>
    </row>
    <row r="121" spans="1:16" ht="22.5" outlineLevel="1" x14ac:dyDescent="0.2">
      <c r="A121" s="72">
        <f t="shared" si="54"/>
        <v>101</v>
      </c>
      <c r="B121" s="49"/>
      <c r="C121" s="2"/>
      <c r="D121" s="2" t="s">
        <v>77</v>
      </c>
      <c r="E121" s="10" t="s">
        <v>6</v>
      </c>
      <c r="F121" s="41"/>
      <c r="G121" s="56">
        <f t="shared" si="27"/>
        <v>877</v>
      </c>
      <c r="H121" s="56">
        <v>467</v>
      </c>
      <c r="I121" s="56">
        <v>229</v>
      </c>
      <c r="J121" s="56">
        <v>181</v>
      </c>
      <c r="K121" s="58"/>
      <c r="L121" s="58"/>
      <c r="M121" s="56">
        <f t="shared" si="85"/>
        <v>0</v>
      </c>
      <c r="N121" s="56">
        <f t="shared" si="86"/>
        <v>0</v>
      </c>
      <c r="O121" s="56">
        <f t="shared" si="87"/>
        <v>0</v>
      </c>
      <c r="P121" s="56">
        <f t="shared" si="88"/>
        <v>0</v>
      </c>
    </row>
    <row r="122" spans="1:16" ht="11.25" outlineLevel="1" x14ac:dyDescent="0.2">
      <c r="A122" s="72">
        <f t="shared" si="54"/>
        <v>102</v>
      </c>
      <c r="B122" s="49"/>
      <c r="C122" s="2"/>
      <c r="D122" s="2" t="s">
        <v>72</v>
      </c>
      <c r="E122" s="10" t="s">
        <v>8</v>
      </c>
      <c r="F122" s="41"/>
      <c r="G122" s="56">
        <f t="shared" si="27"/>
        <v>16056</v>
      </c>
      <c r="H122" s="56">
        <v>8406</v>
      </c>
      <c r="I122" s="56">
        <v>4122</v>
      </c>
      <c r="J122" s="56">
        <v>3528</v>
      </c>
      <c r="K122" s="58"/>
      <c r="L122" s="58"/>
      <c r="M122" s="56">
        <f t="shared" si="85"/>
        <v>0</v>
      </c>
      <c r="N122" s="56">
        <f t="shared" si="86"/>
        <v>0</v>
      </c>
      <c r="O122" s="56">
        <f t="shared" si="87"/>
        <v>0</v>
      </c>
      <c r="P122" s="56">
        <f t="shared" si="88"/>
        <v>0</v>
      </c>
    </row>
    <row r="123" spans="1:16" ht="11.25" outlineLevel="1" x14ac:dyDescent="0.2">
      <c r="A123" s="72">
        <f t="shared" si="54"/>
        <v>103</v>
      </c>
      <c r="B123" s="49"/>
      <c r="C123" s="2"/>
      <c r="D123" s="2" t="s">
        <v>73</v>
      </c>
      <c r="E123" s="10" t="s">
        <v>6</v>
      </c>
      <c r="F123" s="41"/>
      <c r="G123" s="56">
        <f t="shared" si="27"/>
        <v>7016</v>
      </c>
      <c r="H123" s="56">
        <v>3736</v>
      </c>
      <c r="I123" s="56">
        <v>1832</v>
      </c>
      <c r="J123" s="56">
        <v>1448</v>
      </c>
      <c r="K123" s="58"/>
      <c r="L123" s="58"/>
      <c r="M123" s="56">
        <f t="shared" si="85"/>
        <v>0</v>
      </c>
      <c r="N123" s="56">
        <f t="shared" si="86"/>
        <v>0</v>
      </c>
      <c r="O123" s="56">
        <f t="shared" si="87"/>
        <v>0</v>
      </c>
      <c r="P123" s="56">
        <f t="shared" si="88"/>
        <v>0</v>
      </c>
    </row>
    <row r="124" spans="1:16" ht="33.75" outlineLevel="1" x14ac:dyDescent="0.2">
      <c r="A124" s="72">
        <f t="shared" si="54"/>
        <v>104</v>
      </c>
      <c r="B124" s="49"/>
      <c r="C124" s="2"/>
      <c r="D124" s="2" t="s">
        <v>145</v>
      </c>
      <c r="E124" s="10" t="s">
        <v>74</v>
      </c>
      <c r="F124" s="41"/>
      <c r="G124" s="56">
        <f t="shared" si="27"/>
        <v>7893</v>
      </c>
      <c r="H124" s="56">
        <v>4203</v>
      </c>
      <c r="I124" s="56">
        <v>2061</v>
      </c>
      <c r="J124" s="56">
        <v>1629</v>
      </c>
      <c r="K124" s="58"/>
      <c r="L124" s="58"/>
      <c r="M124" s="56">
        <f t="shared" si="85"/>
        <v>0</v>
      </c>
      <c r="N124" s="56">
        <f t="shared" si="86"/>
        <v>0</v>
      </c>
      <c r="O124" s="56">
        <f t="shared" si="87"/>
        <v>0</v>
      </c>
      <c r="P124" s="56">
        <f t="shared" si="88"/>
        <v>0</v>
      </c>
    </row>
    <row r="125" spans="1:16" ht="11.45" customHeight="1" x14ac:dyDescent="0.2">
      <c r="A125" s="73">
        <f t="shared" si="54"/>
        <v>105</v>
      </c>
      <c r="B125" s="65"/>
      <c r="C125" s="66"/>
      <c r="D125" s="66" t="s">
        <v>10</v>
      </c>
      <c r="E125" s="67"/>
      <c r="F125" s="68"/>
      <c r="G125" s="69"/>
      <c r="H125" s="69"/>
      <c r="I125" s="69"/>
      <c r="J125" s="69"/>
      <c r="K125" s="69"/>
      <c r="L125" s="69"/>
      <c r="M125" s="69"/>
      <c r="N125" s="70">
        <f>SUM(N126)</f>
        <v>0</v>
      </c>
      <c r="O125" s="70">
        <f t="shared" ref="O125:P125" si="89">SUM(O126)</f>
        <v>0</v>
      </c>
      <c r="P125" s="70">
        <f t="shared" si="89"/>
        <v>0</v>
      </c>
    </row>
    <row r="126" spans="1:16" ht="11.45" customHeight="1" outlineLevel="1" x14ac:dyDescent="0.2">
      <c r="A126" s="72">
        <f t="shared" si="54"/>
        <v>106</v>
      </c>
      <c r="B126" s="49"/>
      <c r="C126" s="2"/>
      <c r="D126" s="2" t="s">
        <v>10</v>
      </c>
      <c r="E126" s="10" t="s">
        <v>9</v>
      </c>
      <c r="F126" s="40"/>
      <c r="G126" s="56"/>
      <c r="H126" s="56"/>
      <c r="I126" s="56"/>
      <c r="J126" s="56"/>
      <c r="K126" s="58"/>
      <c r="L126" s="58"/>
      <c r="M126" s="56">
        <f>K126+L126</f>
        <v>0</v>
      </c>
      <c r="N126" s="56">
        <f>K126*G126</f>
        <v>0</v>
      </c>
      <c r="O126" s="56">
        <f>L126*G126</f>
        <v>0</v>
      </c>
      <c r="P126" s="56">
        <f>M126*G126</f>
        <v>0</v>
      </c>
    </row>
    <row r="127" spans="1:16" ht="24" customHeight="1" x14ac:dyDescent="0.2">
      <c r="A127" s="74" t="s">
        <v>32</v>
      </c>
      <c r="B127" s="75"/>
      <c r="C127" s="75"/>
      <c r="D127" s="76"/>
      <c r="E127" s="18"/>
      <c r="F127" s="18"/>
      <c r="G127" s="19"/>
      <c r="H127" s="19"/>
      <c r="I127" s="61"/>
      <c r="J127" s="19"/>
      <c r="K127" s="19"/>
      <c r="L127" s="19"/>
      <c r="M127" s="19"/>
      <c r="N127" s="19">
        <f>N125+N63+N52+N42+N23+N21</f>
        <v>0</v>
      </c>
      <c r="O127" s="19">
        <f>O125+O63+O52+O42+O23+O21</f>
        <v>0</v>
      </c>
      <c r="P127" s="19">
        <f>P125+P63+P52+P42+P23+P21</f>
        <v>0</v>
      </c>
    </row>
    <row r="128" spans="1:16" ht="18" customHeight="1" x14ac:dyDescent="0.2">
      <c r="A128" s="77" t="s">
        <v>31</v>
      </c>
      <c r="B128" s="78"/>
      <c r="C128" s="78"/>
      <c r="D128" s="79"/>
      <c r="E128" s="20"/>
      <c r="F128" s="21"/>
      <c r="G128" s="22"/>
      <c r="H128" s="22"/>
      <c r="I128" s="22"/>
      <c r="J128" s="22"/>
      <c r="K128" s="22"/>
      <c r="L128" s="22"/>
      <c r="M128" s="22"/>
      <c r="N128" s="22"/>
      <c r="O128" s="22"/>
      <c r="P128" s="22">
        <f>P127*20/120</f>
        <v>0</v>
      </c>
    </row>
    <row r="129" spans="1:16" ht="15" customHeight="1" x14ac:dyDescent="0.2">
      <c r="B129" s="104" t="s">
        <v>83</v>
      </c>
      <c r="C129" s="105"/>
      <c r="D129" s="105"/>
      <c r="E129" s="105"/>
      <c r="F129" s="105"/>
      <c r="G129" s="105"/>
      <c r="H129" s="105"/>
      <c r="I129" s="105"/>
      <c r="J129" s="105"/>
      <c r="K129" s="105"/>
      <c r="L129" s="105"/>
      <c r="M129" s="105"/>
      <c r="N129" s="105"/>
      <c r="O129" s="105"/>
      <c r="P129" s="106"/>
    </row>
    <row r="130" spans="1:16" ht="15" customHeight="1" x14ac:dyDescent="0.2">
      <c r="B130" s="81" t="s">
        <v>33</v>
      </c>
      <c r="C130" s="82"/>
      <c r="D130" s="82"/>
      <c r="E130" s="82"/>
      <c r="F130" s="82"/>
      <c r="G130" s="82"/>
      <c r="H130" s="82"/>
      <c r="I130" s="82"/>
      <c r="J130" s="82"/>
      <c r="K130" s="82"/>
      <c r="L130" s="82"/>
      <c r="M130" s="82"/>
      <c r="N130" s="82"/>
      <c r="O130" s="82"/>
      <c r="P130" s="83"/>
    </row>
    <row r="131" spans="1:16" ht="26.25" customHeight="1" x14ac:dyDescent="0.2">
      <c r="B131" s="81" t="s">
        <v>34</v>
      </c>
      <c r="C131" s="82"/>
      <c r="D131" s="82"/>
      <c r="E131" s="82"/>
      <c r="F131" s="82"/>
      <c r="G131" s="82"/>
      <c r="H131" s="82"/>
      <c r="I131" s="82"/>
      <c r="J131" s="82"/>
      <c r="K131" s="82"/>
      <c r="L131" s="82"/>
      <c r="M131" s="82"/>
      <c r="N131" s="82"/>
      <c r="O131" s="82"/>
      <c r="P131" s="83"/>
    </row>
    <row r="132" spans="1:16" ht="27" customHeight="1" x14ac:dyDescent="0.2">
      <c r="B132" s="81" t="s">
        <v>146</v>
      </c>
      <c r="C132" s="82"/>
      <c r="D132" s="82"/>
      <c r="E132" s="82"/>
      <c r="F132" s="82"/>
      <c r="G132" s="82"/>
      <c r="H132" s="82"/>
      <c r="I132" s="82"/>
      <c r="J132" s="82"/>
      <c r="K132" s="82"/>
      <c r="L132" s="82"/>
      <c r="M132" s="82"/>
      <c r="N132" s="82"/>
      <c r="O132" s="82"/>
      <c r="P132" s="83"/>
    </row>
    <row r="133" spans="1:16" ht="28.5" customHeight="1" x14ac:dyDescent="0.2">
      <c r="B133" s="81" t="s">
        <v>35</v>
      </c>
      <c r="C133" s="82"/>
      <c r="D133" s="82"/>
      <c r="E133" s="82"/>
      <c r="F133" s="82"/>
      <c r="G133" s="82"/>
      <c r="H133" s="82"/>
      <c r="I133" s="82"/>
      <c r="J133" s="82"/>
      <c r="K133" s="82"/>
      <c r="L133" s="82"/>
      <c r="M133" s="82"/>
      <c r="N133" s="82"/>
      <c r="O133" s="82"/>
      <c r="P133" s="83"/>
    </row>
    <row r="134" spans="1:16" ht="27.75" customHeight="1" x14ac:dyDescent="0.2">
      <c r="B134" s="81" t="s">
        <v>147</v>
      </c>
      <c r="C134" s="82"/>
      <c r="D134" s="82"/>
      <c r="E134" s="82"/>
      <c r="F134" s="82"/>
      <c r="G134" s="82"/>
      <c r="H134" s="82"/>
      <c r="I134" s="82"/>
      <c r="J134" s="82"/>
      <c r="K134" s="82"/>
      <c r="L134" s="82"/>
      <c r="M134" s="82"/>
      <c r="N134" s="82"/>
      <c r="O134" s="82"/>
      <c r="P134" s="83"/>
    </row>
    <row r="135" spans="1:16" ht="15" customHeight="1" x14ac:dyDescent="0.2">
      <c r="B135" s="81" t="s">
        <v>65</v>
      </c>
      <c r="C135" s="82"/>
      <c r="D135" s="82"/>
      <c r="E135" s="82"/>
      <c r="F135" s="82"/>
      <c r="G135" s="82"/>
      <c r="H135" s="82"/>
      <c r="I135" s="82"/>
      <c r="J135" s="82"/>
      <c r="K135" s="82"/>
      <c r="L135" s="82"/>
      <c r="M135" s="82"/>
      <c r="N135" s="82"/>
      <c r="O135" s="82"/>
      <c r="P135" s="83"/>
    </row>
    <row r="136" spans="1:16" ht="15" customHeight="1" x14ac:dyDescent="0.2">
      <c r="B136" s="81" t="s">
        <v>36</v>
      </c>
      <c r="C136" s="82"/>
      <c r="D136" s="82"/>
      <c r="E136" s="82"/>
      <c r="F136" s="82"/>
      <c r="G136" s="82"/>
      <c r="H136" s="82"/>
      <c r="I136" s="82"/>
      <c r="J136" s="82"/>
      <c r="K136" s="82"/>
      <c r="L136" s="82"/>
      <c r="M136" s="82"/>
      <c r="N136" s="82"/>
      <c r="O136" s="82"/>
      <c r="P136" s="83"/>
    </row>
    <row r="137" spans="1:16" ht="55.15" customHeight="1" x14ac:dyDescent="0.2">
      <c r="B137" s="81" t="s">
        <v>37</v>
      </c>
      <c r="C137" s="82"/>
      <c r="D137" s="82"/>
      <c r="E137" s="82"/>
      <c r="F137" s="82"/>
      <c r="G137" s="82"/>
      <c r="H137" s="82"/>
      <c r="I137" s="82"/>
      <c r="J137" s="82"/>
      <c r="K137" s="82"/>
      <c r="L137" s="82"/>
      <c r="M137" s="82"/>
      <c r="N137" s="82"/>
      <c r="O137" s="82"/>
      <c r="P137" s="83"/>
    </row>
    <row r="138" spans="1:16" ht="15" customHeight="1" x14ac:dyDescent="0.2">
      <c r="B138" s="81" t="s">
        <v>38</v>
      </c>
      <c r="C138" s="82"/>
      <c r="D138" s="82"/>
      <c r="E138" s="82"/>
      <c r="F138" s="82"/>
      <c r="G138" s="82"/>
      <c r="H138" s="82"/>
      <c r="I138" s="82"/>
      <c r="J138" s="82"/>
      <c r="K138" s="82"/>
      <c r="L138" s="82"/>
      <c r="M138" s="82"/>
      <c r="N138" s="82"/>
      <c r="O138" s="82"/>
      <c r="P138" s="83"/>
    </row>
    <row r="139" spans="1:16" ht="43.5" customHeight="1" x14ac:dyDescent="0.2">
      <c r="B139" s="81" t="s">
        <v>39</v>
      </c>
      <c r="C139" s="82"/>
      <c r="D139" s="82"/>
      <c r="E139" s="82"/>
      <c r="F139" s="82"/>
      <c r="G139" s="82"/>
      <c r="H139" s="82"/>
      <c r="I139" s="82"/>
      <c r="J139" s="82"/>
      <c r="K139" s="82"/>
      <c r="L139" s="82"/>
      <c r="M139" s="82"/>
      <c r="N139" s="82"/>
      <c r="O139" s="82"/>
      <c r="P139" s="83"/>
    </row>
    <row r="140" spans="1:16" ht="58.5" customHeight="1" x14ac:dyDescent="0.2">
      <c r="B140" s="81" t="s">
        <v>40</v>
      </c>
      <c r="C140" s="82"/>
      <c r="D140" s="82"/>
      <c r="E140" s="82"/>
      <c r="F140" s="82"/>
      <c r="G140" s="82"/>
      <c r="H140" s="82"/>
      <c r="I140" s="82"/>
      <c r="J140" s="82"/>
      <c r="K140" s="82"/>
      <c r="L140" s="82"/>
      <c r="M140" s="82"/>
      <c r="N140" s="82"/>
      <c r="O140" s="82"/>
      <c r="P140" s="83"/>
    </row>
    <row r="142" spans="1:16" ht="11.45" customHeight="1" x14ac:dyDescent="0.2">
      <c r="A142" s="23" t="s">
        <v>41</v>
      </c>
      <c r="B142" s="23"/>
      <c r="C142" s="23"/>
      <c r="D142" s="23"/>
      <c r="E142" s="23"/>
      <c r="F142" s="23"/>
      <c r="G142" s="24"/>
      <c r="H142" s="24"/>
      <c r="I142" s="24"/>
      <c r="J142" s="24"/>
      <c r="K142" s="24"/>
      <c r="L142" s="24"/>
      <c r="M142" s="24"/>
    </row>
    <row r="143" spans="1:16" ht="11.45" customHeight="1" x14ac:dyDescent="0.2">
      <c r="B143" s="96" t="s">
        <v>42</v>
      </c>
      <c r="C143" s="97"/>
      <c r="D143" s="98"/>
      <c r="E143" s="93"/>
      <c r="F143" s="94"/>
      <c r="G143" s="94"/>
      <c r="H143" s="94"/>
      <c r="I143" s="94"/>
      <c r="J143" s="94"/>
      <c r="K143" s="94"/>
      <c r="L143" s="94"/>
      <c r="M143" s="94"/>
      <c r="N143" s="94"/>
      <c r="O143" s="94"/>
      <c r="P143" s="95"/>
    </row>
    <row r="144" spans="1:16" ht="11.45" customHeight="1" x14ac:dyDescent="0.2">
      <c r="B144" s="96" t="s">
        <v>43</v>
      </c>
      <c r="C144" s="97"/>
      <c r="D144" s="98"/>
      <c r="E144" s="99"/>
      <c r="F144" s="100"/>
      <c r="G144" s="100"/>
      <c r="H144" s="100"/>
      <c r="I144" s="100"/>
      <c r="J144" s="100"/>
      <c r="K144" s="100"/>
      <c r="L144" s="100"/>
      <c r="M144" s="100"/>
      <c r="N144" s="100"/>
      <c r="O144" s="100"/>
      <c r="P144" s="101"/>
    </row>
    <row r="145" spans="2:16" ht="11.45" customHeight="1" x14ac:dyDescent="0.2">
      <c r="B145" s="90" t="s">
        <v>44</v>
      </c>
      <c r="C145" s="91"/>
      <c r="D145" s="92"/>
      <c r="E145" s="93"/>
      <c r="F145" s="94"/>
      <c r="G145" s="94"/>
      <c r="H145" s="94"/>
      <c r="I145" s="94"/>
      <c r="J145" s="94"/>
      <c r="K145" s="94"/>
      <c r="L145" s="94"/>
      <c r="M145" s="94"/>
      <c r="N145" s="94"/>
      <c r="O145" s="94"/>
      <c r="P145" s="95"/>
    </row>
    <row r="146" spans="2:16" ht="11.45" customHeight="1" x14ac:dyDescent="0.2">
      <c r="B146" s="90" t="s">
        <v>108</v>
      </c>
      <c r="C146" s="91"/>
      <c r="D146" s="92"/>
      <c r="E146" s="93"/>
      <c r="F146" s="94"/>
      <c r="G146" s="94"/>
      <c r="H146" s="94"/>
      <c r="I146" s="94"/>
      <c r="J146" s="94"/>
      <c r="K146" s="94"/>
      <c r="L146" s="94"/>
      <c r="M146" s="94"/>
      <c r="N146" s="94"/>
      <c r="O146" s="94"/>
      <c r="P146" s="95"/>
    </row>
    <row r="147" spans="2:16" ht="11.45" customHeight="1" x14ac:dyDescent="0.2">
      <c r="B147" s="96" t="s">
        <v>45</v>
      </c>
      <c r="C147" s="97"/>
      <c r="D147" s="98"/>
      <c r="E147" s="99" t="s">
        <v>46</v>
      </c>
      <c r="F147" s="100"/>
      <c r="G147" s="100"/>
      <c r="H147" s="100"/>
      <c r="I147" s="100"/>
      <c r="J147" s="100"/>
      <c r="K147" s="100"/>
      <c r="L147" s="100"/>
      <c r="M147" s="100"/>
      <c r="N147" s="100"/>
      <c r="O147" s="100"/>
      <c r="P147" s="101"/>
    </row>
    <row r="148" spans="2:16" ht="11.45" customHeight="1" x14ac:dyDescent="0.2">
      <c r="B148" s="96" t="s">
        <v>47</v>
      </c>
      <c r="C148" s="97"/>
      <c r="D148" s="98"/>
      <c r="E148" s="93" t="s">
        <v>48</v>
      </c>
      <c r="F148" s="94"/>
      <c r="G148" s="94"/>
      <c r="H148" s="94"/>
      <c r="I148" s="94"/>
      <c r="J148" s="94"/>
      <c r="K148" s="94"/>
      <c r="L148" s="94"/>
      <c r="M148" s="94"/>
      <c r="N148" s="94"/>
      <c r="O148" s="94"/>
      <c r="P148" s="95"/>
    </row>
    <row r="149" spans="2:16" ht="11.45" customHeight="1" x14ac:dyDescent="0.2">
      <c r="B149" s="96" t="s">
        <v>78</v>
      </c>
      <c r="C149" s="97"/>
      <c r="D149" s="98"/>
      <c r="E149" s="93" t="s">
        <v>48</v>
      </c>
      <c r="F149" s="94"/>
      <c r="G149" s="94"/>
      <c r="H149" s="94"/>
      <c r="I149" s="94"/>
      <c r="J149" s="94"/>
      <c r="K149" s="94"/>
      <c r="L149" s="94"/>
      <c r="M149" s="94"/>
      <c r="N149" s="94"/>
      <c r="O149" s="94"/>
      <c r="P149" s="95"/>
    </row>
    <row r="150" spans="2:16" ht="11.45" customHeight="1" x14ac:dyDescent="0.2">
      <c r="B150" s="96" t="s">
        <v>79</v>
      </c>
      <c r="C150" s="97"/>
      <c r="D150" s="98"/>
      <c r="E150" s="93" t="s">
        <v>48</v>
      </c>
      <c r="F150" s="94"/>
      <c r="G150" s="94"/>
      <c r="H150" s="94"/>
      <c r="I150" s="94"/>
      <c r="J150" s="94"/>
      <c r="K150" s="94"/>
      <c r="L150" s="94"/>
      <c r="M150" s="94"/>
      <c r="N150" s="94"/>
      <c r="O150" s="94"/>
      <c r="P150" s="95"/>
    </row>
    <row r="151" spans="2:16" ht="11.45" customHeight="1" x14ac:dyDescent="0.2">
      <c r="B151" s="96" t="s">
        <v>49</v>
      </c>
      <c r="C151" s="97"/>
      <c r="D151" s="98"/>
      <c r="E151" s="93" t="s">
        <v>50</v>
      </c>
      <c r="F151" s="94"/>
      <c r="G151" s="94"/>
      <c r="H151" s="94"/>
      <c r="I151" s="94"/>
      <c r="J151" s="94"/>
      <c r="K151" s="94"/>
      <c r="L151" s="94"/>
      <c r="M151" s="94"/>
      <c r="N151" s="94"/>
      <c r="O151" s="94"/>
      <c r="P151" s="95"/>
    </row>
    <row r="152" spans="2:16" ht="11.45" customHeight="1" x14ac:dyDescent="0.2">
      <c r="B152" s="96" t="s">
        <v>51</v>
      </c>
      <c r="C152" s="97"/>
      <c r="D152" s="98"/>
      <c r="E152" s="93" t="s">
        <v>52</v>
      </c>
      <c r="F152" s="94"/>
      <c r="G152" s="94"/>
      <c r="H152" s="94"/>
      <c r="I152" s="94"/>
      <c r="J152" s="94"/>
      <c r="K152" s="94"/>
      <c r="L152" s="94"/>
      <c r="M152" s="94"/>
      <c r="N152" s="94"/>
      <c r="O152" s="94"/>
      <c r="P152" s="95"/>
    </row>
    <row r="153" spans="2:16" ht="11.45" customHeight="1" x14ac:dyDescent="0.2">
      <c r="B153" s="16"/>
      <c r="C153" s="25"/>
      <c r="D153" s="26"/>
      <c r="E153" s="27"/>
      <c r="F153" s="27"/>
      <c r="G153" s="27"/>
      <c r="H153" s="27"/>
      <c r="I153" s="27"/>
      <c r="J153" s="27"/>
      <c r="K153" s="27"/>
      <c r="L153" s="27"/>
      <c r="M153" s="27"/>
      <c r="N153" s="27"/>
      <c r="O153" s="27"/>
      <c r="P153" s="27"/>
    </row>
    <row r="154" spans="2:16" ht="11.45" customHeight="1" x14ac:dyDescent="0.2">
      <c r="B154" s="107" t="s">
        <v>53</v>
      </c>
      <c r="C154" s="107"/>
      <c r="D154" s="107"/>
      <c r="E154" s="107"/>
      <c r="F154" s="107"/>
      <c r="G154" s="107"/>
      <c r="H154" s="107"/>
      <c r="I154" s="107"/>
      <c r="J154" s="107"/>
      <c r="K154" s="107"/>
      <c r="L154" s="107"/>
      <c r="M154" s="107"/>
      <c r="N154" s="107"/>
      <c r="O154" s="107"/>
      <c r="P154" s="107"/>
    </row>
    <row r="155" spans="2:16" ht="11.45" customHeight="1" x14ac:dyDescent="0.2">
      <c r="B155" s="107"/>
      <c r="C155" s="107"/>
      <c r="D155" s="107"/>
      <c r="E155" s="107"/>
      <c r="F155" s="107"/>
      <c r="G155" s="107"/>
      <c r="H155" s="107"/>
      <c r="I155" s="107"/>
      <c r="J155" s="107"/>
      <c r="K155" s="107"/>
      <c r="L155" s="107"/>
      <c r="M155" s="107"/>
      <c r="N155" s="107"/>
      <c r="O155" s="107"/>
      <c r="P155" s="107"/>
    </row>
    <row r="156" spans="2:16" ht="11.45" customHeight="1" x14ac:dyDescent="0.2">
      <c r="B156" s="107"/>
      <c r="C156" s="107"/>
      <c r="D156" s="107"/>
      <c r="E156" s="107"/>
      <c r="F156" s="107"/>
      <c r="G156" s="107"/>
      <c r="H156" s="107"/>
      <c r="I156" s="107"/>
      <c r="J156" s="107"/>
      <c r="K156" s="107"/>
      <c r="L156" s="107"/>
      <c r="M156" s="107"/>
      <c r="N156" s="107"/>
      <c r="O156" s="107"/>
      <c r="P156" s="107"/>
    </row>
    <row r="157" spans="2:16" ht="47.25" customHeight="1" x14ac:dyDescent="0.2">
      <c r="B157" s="107"/>
      <c r="C157" s="107"/>
      <c r="D157" s="107"/>
      <c r="E157" s="107"/>
      <c r="F157" s="107"/>
      <c r="G157" s="107"/>
      <c r="H157" s="107"/>
      <c r="I157" s="107"/>
      <c r="J157" s="107"/>
      <c r="K157" s="107"/>
      <c r="L157" s="107"/>
      <c r="M157" s="107"/>
      <c r="N157" s="107"/>
      <c r="O157" s="107"/>
      <c r="P157" s="107"/>
    </row>
    <row r="161" spans="1:16" s="15" customFormat="1" ht="12.75" x14ac:dyDescent="0.2">
      <c r="A161" s="16"/>
      <c r="B161" s="28"/>
      <c r="C161" s="29"/>
      <c r="D161" s="30"/>
      <c r="E161" s="31"/>
      <c r="F161" s="29"/>
      <c r="G161" s="29"/>
      <c r="H161" s="29"/>
      <c r="I161" s="29"/>
      <c r="J161" s="29"/>
      <c r="K161" s="17"/>
      <c r="L161" s="17"/>
      <c r="M161" s="63"/>
      <c r="N161" s="63"/>
      <c r="O161" s="63"/>
      <c r="P161" s="63"/>
    </row>
    <row r="162" spans="1:16" s="15" customFormat="1" ht="15.75" customHeight="1" x14ac:dyDescent="0.25">
      <c r="A162" s="16"/>
      <c r="B162" s="32"/>
      <c r="C162" s="33"/>
      <c r="D162" s="88" t="s">
        <v>54</v>
      </c>
      <c r="E162" s="88"/>
      <c r="F162" s="88"/>
      <c r="G162" s="88"/>
      <c r="H162" s="88"/>
      <c r="I162" s="88"/>
      <c r="J162" s="88"/>
      <c r="K162" s="17"/>
      <c r="L162" s="17"/>
      <c r="M162" s="63"/>
      <c r="N162" s="63"/>
      <c r="O162" s="63"/>
      <c r="P162" s="63"/>
    </row>
    <row r="163" spans="1:16" s="15" customFormat="1" ht="15.75" customHeight="1" x14ac:dyDescent="0.25">
      <c r="A163" s="16"/>
      <c r="B163" s="32"/>
      <c r="C163" s="34"/>
      <c r="D163" s="89" t="s">
        <v>55</v>
      </c>
      <c r="E163" s="89"/>
      <c r="F163" s="89"/>
      <c r="G163" s="46" t="s">
        <v>56</v>
      </c>
      <c r="H163" s="35"/>
      <c r="I163" s="35"/>
      <c r="J163" s="35"/>
      <c r="K163" s="17"/>
      <c r="L163" s="17"/>
      <c r="M163" s="63"/>
      <c r="N163" s="63"/>
      <c r="O163" s="63"/>
      <c r="P163" s="63"/>
    </row>
    <row r="164" spans="1:16" s="15" customFormat="1" ht="12.75" x14ac:dyDescent="0.2">
      <c r="A164" s="16"/>
      <c r="B164" s="32"/>
      <c r="C164" s="36"/>
      <c r="D164" s="37" t="s">
        <v>57</v>
      </c>
      <c r="E164" s="38"/>
      <c r="F164" s="36"/>
      <c r="G164" s="36"/>
      <c r="H164" s="36"/>
      <c r="I164" s="36"/>
      <c r="J164" s="36"/>
      <c r="K164" s="17"/>
      <c r="L164" s="17"/>
      <c r="M164" s="63"/>
      <c r="N164" s="63"/>
      <c r="O164" s="63"/>
      <c r="P164" s="63"/>
    </row>
  </sheetData>
  <autoFilter ref="A19:P140"/>
  <mergeCells count="70">
    <mergeCell ref="A3:G3"/>
    <mergeCell ref="A2:P2"/>
    <mergeCell ref="E9:J9"/>
    <mergeCell ref="K9:P9"/>
    <mergeCell ref="E12:J12"/>
    <mergeCell ref="K12:P12"/>
    <mergeCell ref="K10:P10"/>
    <mergeCell ref="K11:P11"/>
    <mergeCell ref="A12:B12"/>
    <mergeCell ref="E10:J10"/>
    <mergeCell ref="E11:J11"/>
    <mergeCell ref="A6:H6"/>
    <mergeCell ref="A10:B10"/>
    <mergeCell ref="B154:P157"/>
    <mergeCell ref="B147:D147"/>
    <mergeCell ref="E151:P151"/>
    <mergeCell ref="E152:P152"/>
    <mergeCell ref="E147:P147"/>
    <mergeCell ref="B149:D149"/>
    <mergeCell ref="B150:D150"/>
    <mergeCell ref="E149:P149"/>
    <mergeCell ref="E150:P150"/>
    <mergeCell ref="B138:P138"/>
    <mergeCell ref="B129:P129"/>
    <mergeCell ref="B130:P130"/>
    <mergeCell ref="B131:P131"/>
    <mergeCell ref="B132:P132"/>
    <mergeCell ref="B133:P133"/>
    <mergeCell ref="B135:P135"/>
    <mergeCell ref="B136:P136"/>
    <mergeCell ref="B137:P137"/>
    <mergeCell ref="K16:P16"/>
    <mergeCell ref="E13:J13"/>
    <mergeCell ref="E14:J14"/>
    <mergeCell ref="E15:J15"/>
    <mergeCell ref="B17:B18"/>
    <mergeCell ref="C17:C18"/>
    <mergeCell ref="D17:D18"/>
    <mergeCell ref="E17:E18"/>
    <mergeCell ref="E16:J16"/>
    <mergeCell ref="K13:P13"/>
    <mergeCell ref="K14:P14"/>
    <mergeCell ref="K15:P15"/>
    <mergeCell ref="D162:J162"/>
    <mergeCell ref="D163:F163"/>
    <mergeCell ref="B139:P139"/>
    <mergeCell ref="B140:P140"/>
    <mergeCell ref="B146:D146"/>
    <mergeCell ref="E148:P148"/>
    <mergeCell ref="B143:D143"/>
    <mergeCell ref="B144:D144"/>
    <mergeCell ref="B145:D145"/>
    <mergeCell ref="E143:P143"/>
    <mergeCell ref="B148:D148"/>
    <mergeCell ref="E144:P144"/>
    <mergeCell ref="E145:P145"/>
    <mergeCell ref="E146:P146"/>
    <mergeCell ref="B151:D151"/>
    <mergeCell ref="B152:D152"/>
    <mergeCell ref="A127:D127"/>
    <mergeCell ref="A128:D128"/>
    <mergeCell ref="K17:M17"/>
    <mergeCell ref="N17:P17"/>
    <mergeCell ref="B134:P134"/>
    <mergeCell ref="G17:G18"/>
    <mergeCell ref="H17:H18"/>
    <mergeCell ref="I17:I18"/>
    <mergeCell ref="J17:J18"/>
    <mergeCell ref="F17:F18"/>
    <mergeCell ref="A17:A18"/>
  </mergeCells>
  <pageMargins left="0.39370078740157483" right="0.39370078740157483" top="0.39370078740157483" bottom="0.39370078740157483" header="0" footer="0"/>
  <pageSetup pageOrder="overThenDown"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Кондиционирование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Торова Татьяна Александровна</dc:creator>
  <cp:lastModifiedBy>Дудкина Дарья Викторовна</cp:lastModifiedBy>
  <dcterms:created xsi:type="dcterms:W3CDTF">2024-04-10T08:08:49Z</dcterms:created>
  <dcterms:modified xsi:type="dcterms:W3CDTF">2025-05-13T07:29:02Z</dcterms:modified>
</cp:coreProperties>
</file>